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 Březina\OneDrive\Plocha\"/>
    </mc:Choice>
  </mc:AlternateContent>
  <bookViews>
    <workbookView xWindow="0" yWindow="0" windowWidth="0" windowHeight="0"/>
  </bookViews>
  <sheets>
    <sheet name="Rekapitulace stavby" sheetId="1" r:id="rId1"/>
    <sheet name="SO01 - Stavební úpravy vn..." sheetId="2" r:id="rId2"/>
    <sheet name="SO02 - Hradební  zeď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'SO01 - Stavební úpravy vn...'!$C$109:$K$1962</definedName>
    <definedName name="_xlnm.Print_Area" localSheetId="1">'SO01 - Stavební úpravy vn...'!$C$4:$J$39,'SO01 - Stavební úpravy vn...'!$C$45:$J$91,'SO01 - Stavební úpravy vn...'!$C$97:$K$1962</definedName>
    <definedName name="_xlnm.Print_Titles" localSheetId="1">'SO01 - Stavební úpravy vn...'!$109:$109</definedName>
    <definedName name="_xlnm._FilterDatabase" localSheetId="2" hidden="1">'SO02 - Hradební  zeď'!$C$87:$K$258</definedName>
    <definedName name="_xlnm.Print_Area" localSheetId="2">'SO02 - Hradební  zeď'!$C$4:$J$39,'SO02 - Hradební  zeď'!$C$45:$J$69,'SO02 - Hradební  zeď'!$C$75:$K$258</definedName>
    <definedName name="_xlnm.Print_Titles" localSheetId="2">'SO02 - Hradební  zeď'!$87:$87</definedName>
    <definedName name="_xlnm._FilterDatabase" localSheetId="3" hidden="1">'VRN - Vedlejší rozpočtové...'!$C$84:$K$111</definedName>
    <definedName name="_xlnm.Print_Area" localSheetId="3">'VRN - Vedlejší rozpočtové...'!$C$4:$J$39,'VRN - Vedlejší rozpočtové...'!$C$45:$J$66,'VRN - Vedlejší rozpočtové...'!$C$72:$K$111</definedName>
    <definedName name="_xlnm.Print_Titles" localSheetId="3">'VRN - Vedlejší rozpočtové...'!$84:$84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3" r="J37"/>
  <c r="J36"/>
  <c i="1" r="AY56"/>
  <c i="3" r="J35"/>
  <c i="1" r="AX56"/>
  <c i="3" r="BI251"/>
  <c r="BH251"/>
  <c r="BG251"/>
  <c r="BF251"/>
  <c r="T251"/>
  <c r="R251"/>
  <c r="P251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4"/>
  <c r="BH214"/>
  <c r="BG214"/>
  <c r="BF214"/>
  <c r="T214"/>
  <c r="R214"/>
  <c r="P214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48"/>
  <c i="2" r="J37"/>
  <c r="J36"/>
  <c i="1" r="AY55"/>
  <c i="2" r="J35"/>
  <c i="1" r="AX55"/>
  <c i="2" r="BI1934"/>
  <c r="BH1934"/>
  <c r="BG1934"/>
  <c r="BF1934"/>
  <c r="T1934"/>
  <c r="R1934"/>
  <c r="P1934"/>
  <c r="BI1905"/>
  <c r="BH1905"/>
  <c r="BG1905"/>
  <c r="BF1905"/>
  <c r="T1905"/>
  <c r="R1905"/>
  <c r="P1905"/>
  <c r="BI1882"/>
  <c r="BH1882"/>
  <c r="BG1882"/>
  <c r="BF1882"/>
  <c r="T1882"/>
  <c r="R1882"/>
  <c r="P1882"/>
  <c r="BI1875"/>
  <c r="BH1875"/>
  <c r="BG1875"/>
  <c r="BF1875"/>
  <c r="T1875"/>
  <c r="T1874"/>
  <c r="R1875"/>
  <c r="R1874"/>
  <c r="P1875"/>
  <c r="P1874"/>
  <c r="BI1872"/>
  <c r="BH1872"/>
  <c r="BG1872"/>
  <c r="BF1872"/>
  <c r="T1872"/>
  <c r="R1872"/>
  <c r="P1872"/>
  <c r="BI1870"/>
  <c r="BH1870"/>
  <c r="BG1870"/>
  <c r="BF1870"/>
  <c r="T1870"/>
  <c r="R1870"/>
  <c r="P1870"/>
  <c r="BI1860"/>
  <c r="BH1860"/>
  <c r="BG1860"/>
  <c r="BF1860"/>
  <c r="T1860"/>
  <c r="R1860"/>
  <c r="P1860"/>
  <c r="BI1858"/>
  <c r="BH1858"/>
  <c r="BG1858"/>
  <c r="BF1858"/>
  <c r="T1858"/>
  <c r="R1858"/>
  <c r="P1858"/>
  <c r="BI1849"/>
  <c r="BH1849"/>
  <c r="BG1849"/>
  <c r="BF1849"/>
  <c r="T1849"/>
  <c r="R1849"/>
  <c r="P1849"/>
  <c r="BI1844"/>
  <c r="BH1844"/>
  <c r="BG1844"/>
  <c r="BF1844"/>
  <c r="T1844"/>
  <c r="R1844"/>
  <c r="P1844"/>
  <c r="BI1834"/>
  <c r="BH1834"/>
  <c r="BG1834"/>
  <c r="BF1834"/>
  <c r="T1834"/>
  <c r="R1834"/>
  <c r="P1834"/>
  <c r="BI1831"/>
  <c r="BH1831"/>
  <c r="BG1831"/>
  <c r="BF1831"/>
  <c r="T1831"/>
  <c r="R1831"/>
  <c r="P1831"/>
  <c r="BI1829"/>
  <c r="BH1829"/>
  <c r="BG1829"/>
  <c r="BF1829"/>
  <c r="T1829"/>
  <c r="R1829"/>
  <c r="P1829"/>
  <c r="BI1823"/>
  <c r="BH1823"/>
  <c r="BG1823"/>
  <c r="BF1823"/>
  <c r="T1823"/>
  <c r="R1823"/>
  <c r="P1823"/>
  <c r="BI1817"/>
  <c r="BH1817"/>
  <c r="BG1817"/>
  <c r="BF1817"/>
  <c r="T1817"/>
  <c r="R1817"/>
  <c r="P1817"/>
  <c r="BI1811"/>
  <c r="BH1811"/>
  <c r="BG1811"/>
  <c r="BF1811"/>
  <c r="T1811"/>
  <c r="R1811"/>
  <c r="P1811"/>
  <c r="BI1800"/>
  <c r="BH1800"/>
  <c r="BG1800"/>
  <c r="BF1800"/>
  <c r="T1800"/>
  <c r="R1800"/>
  <c r="P1800"/>
  <c r="BI1798"/>
  <c r="BH1798"/>
  <c r="BG1798"/>
  <c r="BF1798"/>
  <c r="T1798"/>
  <c r="R1798"/>
  <c r="P1798"/>
  <c r="BI1792"/>
  <c r="BH1792"/>
  <c r="BG1792"/>
  <c r="BF1792"/>
  <c r="T1792"/>
  <c r="R1792"/>
  <c r="P1792"/>
  <c r="BI1790"/>
  <c r="BH1790"/>
  <c r="BG1790"/>
  <c r="BF1790"/>
  <c r="T1790"/>
  <c r="R1790"/>
  <c r="P1790"/>
  <c r="BI1784"/>
  <c r="BH1784"/>
  <c r="BG1784"/>
  <c r="BF1784"/>
  <c r="T1784"/>
  <c r="R1784"/>
  <c r="P1784"/>
  <c r="BI1782"/>
  <c r="BH1782"/>
  <c r="BG1782"/>
  <c r="BF1782"/>
  <c r="T1782"/>
  <c r="R1782"/>
  <c r="P1782"/>
  <c r="BI1776"/>
  <c r="BH1776"/>
  <c r="BG1776"/>
  <c r="BF1776"/>
  <c r="T1776"/>
  <c r="R1776"/>
  <c r="P1776"/>
  <c r="BI1765"/>
  <c r="BH1765"/>
  <c r="BG1765"/>
  <c r="BF1765"/>
  <c r="T1765"/>
  <c r="R1765"/>
  <c r="P1765"/>
  <c r="BI1754"/>
  <c r="BH1754"/>
  <c r="BG1754"/>
  <c r="BF1754"/>
  <c r="T1754"/>
  <c r="R1754"/>
  <c r="P1754"/>
  <c r="BI1743"/>
  <c r="BH1743"/>
  <c r="BG1743"/>
  <c r="BF1743"/>
  <c r="T1743"/>
  <c r="R1743"/>
  <c r="P1743"/>
  <c r="BI1732"/>
  <c r="BH1732"/>
  <c r="BG1732"/>
  <c r="BF1732"/>
  <c r="T1732"/>
  <c r="R1732"/>
  <c r="P1732"/>
  <c r="BI1725"/>
  <c r="BH1725"/>
  <c r="BG1725"/>
  <c r="BF1725"/>
  <c r="T1725"/>
  <c r="R1725"/>
  <c r="P1725"/>
  <c r="BI1719"/>
  <c r="BH1719"/>
  <c r="BG1719"/>
  <c r="BF1719"/>
  <c r="T1719"/>
  <c r="R1719"/>
  <c r="P1719"/>
  <c r="BI1710"/>
  <c r="BH1710"/>
  <c r="BG1710"/>
  <c r="BF1710"/>
  <c r="T1710"/>
  <c r="R1710"/>
  <c r="P1710"/>
  <c r="BI1704"/>
  <c r="BH1704"/>
  <c r="BG1704"/>
  <c r="BF1704"/>
  <c r="T1704"/>
  <c r="R1704"/>
  <c r="P1704"/>
  <c r="BI1695"/>
  <c r="BH1695"/>
  <c r="BG1695"/>
  <c r="BF1695"/>
  <c r="T1695"/>
  <c r="R1695"/>
  <c r="P1695"/>
  <c r="BI1693"/>
  <c r="BH1693"/>
  <c r="BG1693"/>
  <c r="BF1693"/>
  <c r="T1693"/>
  <c r="R1693"/>
  <c r="P1693"/>
  <c r="BI1687"/>
  <c r="BH1687"/>
  <c r="BG1687"/>
  <c r="BF1687"/>
  <c r="T1687"/>
  <c r="R1687"/>
  <c r="P1687"/>
  <c r="BI1678"/>
  <c r="BH1678"/>
  <c r="BG1678"/>
  <c r="BF1678"/>
  <c r="T1678"/>
  <c r="R1678"/>
  <c r="P1678"/>
  <c r="BI1669"/>
  <c r="BH1669"/>
  <c r="BG1669"/>
  <c r="BF1669"/>
  <c r="T1669"/>
  <c r="R1669"/>
  <c r="P1669"/>
  <c r="BI1660"/>
  <c r="BH1660"/>
  <c r="BG1660"/>
  <c r="BF1660"/>
  <c r="T1660"/>
  <c r="R1660"/>
  <c r="P1660"/>
  <c r="BI1657"/>
  <c r="BH1657"/>
  <c r="BG1657"/>
  <c r="BF1657"/>
  <c r="T1657"/>
  <c r="R1657"/>
  <c r="P1657"/>
  <c r="BI1656"/>
  <c r="BH1656"/>
  <c r="BG1656"/>
  <c r="BF1656"/>
  <c r="T1656"/>
  <c r="R1656"/>
  <c r="P1656"/>
  <c r="BI1649"/>
  <c r="BH1649"/>
  <c r="BG1649"/>
  <c r="BF1649"/>
  <c r="T1649"/>
  <c r="R1649"/>
  <c r="P1649"/>
  <c r="BI1648"/>
  <c r="BH1648"/>
  <c r="BG1648"/>
  <c r="BF1648"/>
  <c r="T1648"/>
  <c r="R1648"/>
  <c r="P1648"/>
  <c r="BI1637"/>
  <c r="BH1637"/>
  <c r="BG1637"/>
  <c r="BF1637"/>
  <c r="T1637"/>
  <c r="R1637"/>
  <c r="P1637"/>
  <c r="BI1636"/>
  <c r="BH1636"/>
  <c r="BG1636"/>
  <c r="BF1636"/>
  <c r="T1636"/>
  <c r="R1636"/>
  <c r="P1636"/>
  <c r="BI1631"/>
  <c r="BH1631"/>
  <c r="BG1631"/>
  <c r="BF1631"/>
  <c r="T1631"/>
  <c r="R1631"/>
  <c r="P1631"/>
  <c r="BI1630"/>
  <c r="BH1630"/>
  <c r="BG1630"/>
  <c r="BF1630"/>
  <c r="T1630"/>
  <c r="R1630"/>
  <c r="P1630"/>
  <c r="BI1629"/>
  <c r="BH1629"/>
  <c r="BG1629"/>
  <c r="BF1629"/>
  <c r="T1629"/>
  <c r="R1629"/>
  <c r="P1629"/>
  <c r="BI1624"/>
  <c r="BH1624"/>
  <c r="BG1624"/>
  <c r="BF1624"/>
  <c r="T1624"/>
  <c r="R1624"/>
  <c r="P1624"/>
  <c r="BI1618"/>
  <c r="BH1618"/>
  <c r="BG1618"/>
  <c r="BF1618"/>
  <c r="T1618"/>
  <c r="R1618"/>
  <c r="P1618"/>
  <c r="BI1608"/>
  <c r="BH1608"/>
  <c r="BG1608"/>
  <c r="BF1608"/>
  <c r="T1608"/>
  <c r="R1608"/>
  <c r="P1608"/>
  <c r="BI1593"/>
  <c r="BH1593"/>
  <c r="BG1593"/>
  <c r="BF1593"/>
  <c r="T1593"/>
  <c r="R1593"/>
  <c r="P1593"/>
  <c r="BI1592"/>
  <c r="BH1592"/>
  <c r="BG1592"/>
  <c r="BF1592"/>
  <c r="T1592"/>
  <c r="R1592"/>
  <c r="P1592"/>
  <c r="BI1585"/>
  <c r="BH1585"/>
  <c r="BG1585"/>
  <c r="BF1585"/>
  <c r="T1585"/>
  <c r="R1585"/>
  <c r="P1585"/>
  <c r="BI1584"/>
  <c r="BH1584"/>
  <c r="BG1584"/>
  <c r="BF1584"/>
  <c r="T1584"/>
  <c r="R1584"/>
  <c r="P1584"/>
  <c r="BI1579"/>
  <c r="BH1579"/>
  <c r="BG1579"/>
  <c r="BF1579"/>
  <c r="T1579"/>
  <c r="R1579"/>
  <c r="P1579"/>
  <c r="BI1574"/>
  <c r="BH1574"/>
  <c r="BG1574"/>
  <c r="BF1574"/>
  <c r="T1574"/>
  <c r="R1574"/>
  <c r="P1574"/>
  <c r="BI1572"/>
  <c r="BH1572"/>
  <c r="BG1572"/>
  <c r="BF1572"/>
  <c r="T1572"/>
  <c r="R1572"/>
  <c r="P1572"/>
  <c r="BI1567"/>
  <c r="BH1567"/>
  <c r="BG1567"/>
  <c r="BF1567"/>
  <c r="T1567"/>
  <c r="R1567"/>
  <c r="P1567"/>
  <c r="BI1565"/>
  <c r="BH1565"/>
  <c r="BG1565"/>
  <c r="BF1565"/>
  <c r="T1565"/>
  <c r="R1565"/>
  <c r="P1565"/>
  <c r="BI1560"/>
  <c r="BH1560"/>
  <c r="BG1560"/>
  <c r="BF1560"/>
  <c r="T1560"/>
  <c r="R1560"/>
  <c r="P1560"/>
  <c r="BI1558"/>
  <c r="BH1558"/>
  <c r="BG1558"/>
  <c r="BF1558"/>
  <c r="T1558"/>
  <c r="R1558"/>
  <c r="P1558"/>
  <c r="BI1553"/>
  <c r="BH1553"/>
  <c r="BG1553"/>
  <c r="BF1553"/>
  <c r="T1553"/>
  <c r="R1553"/>
  <c r="P1553"/>
  <c r="BI1548"/>
  <c r="BH1548"/>
  <c r="BG1548"/>
  <c r="BF1548"/>
  <c r="T1548"/>
  <c r="R1548"/>
  <c r="P1548"/>
  <c r="BI1543"/>
  <c r="BH1543"/>
  <c r="BG1543"/>
  <c r="BF1543"/>
  <c r="T1543"/>
  <c r="R1543"/>
  <c r="P1543"/>
  <c r="BI1538"/>
  <c r="BH1538"/>
  <c r="BG1538"/>
  <c r="BF1538"/>
  <c r="T1538"/>
  <c r="R1538"/>
  <c r="P1538"/>
  <c r="BI1533"/>
  <c r="BH1533"/>
  <c r="BG1533"/>
  <c r="BF1533"/>
  <c r="T1533"/>
  <c r="R1533"/>
  <c r="P1533"/>
  <c r="BI1526"/>
  <c r="BH1526"/>
  <c r="BG1526"/>
  <c r="BF1526"/>
  <c r="T1526"/>
  <c r="R1526"/>
  <c r="P1526"/>
  <c r="BI1521"/>
  <c r="BH1521"/>
  <c r="BG1521"/>
  <c r="BF1521"/>
  <c r="T1521"/>
  <c r="R1521"/>
  <c r="P1521"/>
  <c r="BI1518"/>
  <c r="BH1518"/>
  <c r="BG1518"/>
  <c r="BF1518"/>
  <c r="T1518"/>
  <c r="R1518"/>
  <c r="P1518"/>
  <c r="BI1513"/>
  <c r="BH1513"/>
  <c r="BG1513"/>
  <c r="BF1513"/>
  <c r="T1513"/>
  <c r="R1513"/>
  <c r="P1513"/>
  <c r="BI1512"/>
  <c r="BH1512"/>
  <c r="BG1512"/>
  <c r="BF1512"/>
  <c r="T1512"/>
  <c r="R1512"/>
  <c r="P1512"/>
  <c r="BI1507"/>
  <c r="BH1507"/>
  <c r="BG1507"/>
  <c r="BF1507"/>
  <c r="T1507"/>
  <c r="R1507"/>
  <c r="P1507"/>
  <c r="BI1502"/>
  <c r="BH1502"/>
  <c r="BG1502"/>
  <c r="BF1502"/>
  <c r="T1502"/>
  <c r="R1502"/>
  <c r="P1502"/>
  <c r="BI1500"/>
  <c r="BH1500"/>
  <c r="BG1500"/>
  <c r="BF1500"/>
  <c r="T1500"/>
  <c r="R1500"/>
  <c r="P1500"/>
  <c r="BI1495"/>
  <c r="BH1495"/>
  <c r="BG1495"/>
  <c r="BF1495"/>
  <c r="T1495"/>
  <c r="R1495"/>
  <c r="P1495"/>
  <c r="BI1490"/>
  <c r="BH1490"/>
  <c r="BG1490"/>
  <c r="BF1490"/>
  <c r="T1490"/>
  <c r="R1490"/>
  <c r="P1490"/>
  <c r="BI1483"/>
  <c r="BH1483"/>
  <c r="BG1483"/>
  <c r="BF1483"/>
  <c r="T1483"/>
  <c r="R1483"/>
  <c r="P1483"/>
  <c r="BI1478"/>
  <c r="BH1478"/>
  <c r="BG1478"/>
  <c r="BF1478"/>
  <c r="T1478"/>
  <c r="R1478"/>
  <c r="P1478"/>
  <c r="BI1475"/>
  <c r="BH1475"/>
  <c r="BG1475"/>
  <c r="BF1475"/>
  <c r="T1475"/>
  <c r="R1475"/>
  <c r="P1475"/>
  <c r="BI1467"/>
  <c r="BH1467"/>
  <c r="BG1467"/>
  <c r="BF1467"/>
  <c r="T1467"/>
  <c r="R1467"/>
  <c r="P1467"/>
  <c r="BI1466"/>
  <c r="BH1466"/>
  <c r="BG1466"/>
  <c r="BF1466"/>
  <c r="T1466"/>
  <c r="R1466"/>
  <c r="P1466"/>
  <c r="BI1459"/>
  <c r="BH1459"/>
  <c r="BG1459"/>
  <c r="BF1459"/>
  <c r="T1459"/>
  <c r="R1459"/>
  <c r="P1459"/>
  <c r="BI1452"/>
  <c r="BH1452"/>
  <c r="BG1452"/>
  <c r="BF1452"/>
  <c r="T1452"/>
  <c r="R1452"/>
  <c r="P1452"/>
  <c r="BI1444"/>
  <c r="BH1444"/>
  <c r="BG1444"/>
  <c r="BF1444"/>
  <c r="T1444"/>
  <c r="R1444"/>
  <c r="P1444"/>
  <c r="BI1443"/>
  <c r="BH1443"/>
  <c r="BG1443"/>
  <c r="BF1443"/>
  <c r="T1443"/>
  <c r="R1443"/>
  <c r="P1443"/>
  <c r="BI1436"/>
  <c r="BH1436"/>
  <c r="BG1436"/>
  <c r="BF1436"/>
  <c r="T1436"/>
  <c r="R1436"/>
  <c r="P1436"/>
  <c r="BI1434"/>
  <c r="BH1434"/>
  <c r="BG1434"/>
  <c r="BF1434"/>
  <c r="T1434"/>
  <c r="R1434"/>
  <c r="P1434"/>
  <c r="BI1429"/>
  <c r="BH1429"/>
  <c r="BG1429"/>
  <c r="BF1429"/>
  <c r="T1429"/>
  <c r="R1429"/>
  <c r="P1429"/>
  <c r="BI1424"/>
  <c r="BH1424"/>
  <c r="BG1424"/>
  <c r="BF1424"/>
  <c r="T1424"/>
  <c r="R1424"/>
  <c r="P1424"/>
  <c r="BI1417"/>
  <c r="BH1417"/>
  <c r="BG1417"/>
  <c r="BF1417"/>
  <c r="T1417"/>
  <c r="R1417"/>
  <c r="P1417"/>
  <c r="BI1415"/>
  <c r="BH1415"/>
  <c r="BG1415"/>
  <c r="BF1415"/>
  <c r="T1415"/>
  <c r="R1415"/>
  <c r="P1415"/>
  <c r="BI1408"/>
  <c r="BH1408"/>
  <c r="BG1408"/>
  <c r="BF1408"/>
  <c r="T1408"/>
  <c r="R1408"/>
  <c r="P1408"/>
  <c r="BI1407"/>
  <c r="BH1407"/>
  <c r="BG1407"/>
  <c r="BF1407"/>
  <c r="T1407"/>
  <c r="R1407"/>
  <c r="P1407"/>
  <c r="BI1402"/>
  <c r="BH1402"/>
  <c r="BG1402"/>
  <c r="BF1402"/>
  <c r="T1402"/>
  <c r="R1402"/>
  <c r="P1402"/>
  <c r="BI1398"/>
  <c r="BH1398"/>
  <c r="BG1398"/>
  <c r="BF1398"/>
  <c r="T1398"/>
  <c r="R1398"/>
  <c r="P1398"/>
  <c r="BI1394"/>
  <c r="BH1394"/>
  <c r="BG1394"/>
  <c r="BF1394"/>
  <c r="T1394"/>
  <c r="R1394"/>
  <c r="P1394"/>
  <c r="BI1387"/>
  <c r="BH1387"/>
  <c r="BG1387"/>
  <c r="BF1387"/>
  <c r="T1387"/>
  <c r="R1387"/>
  <c r="P1387"/>
  <c r="BI1382"/>
  <c r="BH1382"/>
  <c r="BG1382"/>
  <c r="BF1382"/>
  <c r="T1382"/>
  <c r="R1382"/>
  <c r="P1382"/>
  <c r="BI1377"/>
  <c r="BH1377"/>
  <c r="BG1377"/>
  <c r="BF1377"/>
  <c r="T1377"/>
  <c r="R1377"/>
  <c r="P1377"/>
  <c r="BI1369"/>
  <c r="BH1369"/>
  <c r="BG1369"/>
  <c r="BF1369"/>
  <c r="T1369"/>
  <c r="R1369"/>
  <c r="P1369"/>
  <c r="BI1359"/>
  <c r="BH1359"/>
  <c r="BG1359"/>
  <c r="BF1359"/>
  <c r="T1359"/>
  <c r="R1359"/>
  <c r="P1359"/>
  <c r="BI1349"/>
  <c r="BH1349"/>
  <c r="BG1349"/>
  <c r="BF1349"/>
  <c r="T1349"/>
  <c r="R1349"/>
  <c r="P1349"/>
  <c r="BI1334"/>
  <c r="BH1334"/>
  <c r="BG1334"/>
  <c r="BF1334"/>
  <c r="T1334"/>
  <c r="R1334"/>
  <c r="P1334"/>
  <c r="BI1333"/>
  <c r="BH1333"/>
  <c r="BG1333"/>
  <c r="BF1333"/>
  <c r="T1333"/>
  <c r="R1333"/>
  <c r="P1333"/>
  <c r="BI1328"/>
  <c r="BH1328"/>
  <c r="BG1328"/>
  <c r="BF1328"/>
  <c r="T1328"/>
  <c r="R1328"/>
  <c r="P1328"/>
  <c r="BI1327"/>
  <c r="BH1327"/>
  <c r="BG1327"/>
  <c r="BF1327"/>
  <c r="T1327"/>
  <c r="R1327"/>
  <c r="P1327"/>
  <c r="BI1318"/>
  <c r="BH1318"/>
  <c r="BG1318"/>
  <c r="BF1318"/>
  <c r="T1318"/>
  <c r="R1318"/>
  <c r="P1318"/>
  <c r="BI1317"/>
  <c r="BH1317"/>
  <c r="BG1317"/>
  <c r="BF1317"/>
  <c r="T1317"/>
  <c r="R1317"/>
  <c r="P1317"/>
  <c r="BI1312"/>
  <c r="BH1312"/>
  <c r="BG1312"/>
  <c r="BF1312"/>
  <c r="T1312"/>
  <c r="R1312"/>
  <c r="P1312"/>
  <c r="BI1311"/>
  <c r="BH1311"/>
  <c r="BG1311"/>
  <c r="BF1311"/>
  <c r="T1311"/>
  <c r="R1311"/>
  <c r="P1311"/>
  <c r="BI1303"/>
  <c r="BH1303"/>
  <c r="BG1303"/>
  <c r="BF1303"/>
  <c r="T1303"/>
  <c r="R1303"/>
  <c r="P1303"/>
  <c r="BI1302"/>
  <c r="BH1302"/>
  <c r="BG1302"/>
  <c r="BF1302"/>
  <c r="T1302"/>
  <c r="R1302"/>
  <c r="P1302"/>
  <c r="BI1297"/>
  <c r="BH1297"/>
  <c r="BG1297"/>
  <c r="BF1297"/>
  <c r="T1297"/>
  <c r="R1297"/>
  <c r="P1297"/>
  <c r="BI1296"/>
  <c r="BH1296"/>
  <c r="BG1296"/>
  <c r="BF1296"/>
  <c r="T1296"/>
  <c r="R1296"/>
  <c r="P1296"/>
  <c r="BI1291"/>
  <c r="BH1291"/>
  <c r="BG1291"/>
  <c r="BF1291"/>
  <c r="T1291"/>
  <c r="R1291"/>
  <c r="P1291"/>
  <c r="BI1286"/>
  <c r="BH1286"/>
  <c r="BG1286"/>
  <c r="BF1286"/>
  <c r="T1286"/>
  <c r="R1286"/>
  <c r="P1286"/>
  <c r="BI1279"/>
  <c r="BH1279"/>
  <c r="BG1279"/>
  <c r="BF1279"/>
  <c r="T1279"/>
  <c r="R1279"/>
  <c r="P1279"/>
  <c r="BI1272"/>
  <c r="BH1272"/>
  <c r="BG1272"/>
  <c r="BF1272"/>
  <c r="T1272"/>
  <c r="R1272"/>
  <c r="P1272"/>
  <c r="BI1269"/>
  <c r="BH1269"/>
  <c r="BG1269"/>
  <c r="BF1269"/>
  <c r="T1269"/>
  <c r="R1269"/>
  <c r="P1269"/>
  <c r="BI1267"/>
  <c r="BH1267"/>
  <c r="BG1267"/>
  <c r="BF1267"/>
  <c r="T1267"/>
  <c r="R1267"/>
  <c r="P1267"/>
  <c r="BI1264"/>
  <c r="BH1264"/>
  <c r="BG1264"/>
  <c r="BF1264"/>
  <c r="T1264"/>
  <c r="R1264"/>
  <c r="P1264"/>
  <c r="BI1262"/>
  <c r="BH1262"/>
  <c r="BG1262"/>
  <c r="BF1262"/>
  <c r="T1262"/>
  <c r="R1262"/>
  <c r="P1262"/>
  <c r="BI1260"/>
  <c r="BH1260"/>
  <c r="BG1260"/>
  <c r="BF1260"/>
  <c r="T1260"/>
  <c r="R1260"/>
  <c r="P1260"/>
  <c r="BI1258"/>
  <c r="BH1258"/>
  <c r="BG1258"/>
  <c r="BF1258"/>
  <c r="T1258"/>
  <c r="R1258"/>
  <c r="P1258"/>
  <c r="BI1256"/>
  <c r="BH1256"/>
  <c r="BG1256"/>
  <c r="BF1256"/>
  <c r="T1256"/>
  <c r="R1256"/>
  <c r="P1256"/>
  <c r="BI1254"/>
  <c r="BH1254"/>
  <c r="BG1254"/>
  <c r="BF1254"/>
  <c r="T1254"/>
  <c r="R1254"/>
  <c r="P1254"/>
  <c r="BI1252"/>
  <c r="BH1252"/>
  <c r="BG1252"/>
  <c r="BF1252"/>
  <c r="T1252"/>
  <c r="R1252"/>
  <c r="P1252"/>
  <c r="BI1250"/>
  <c r="BH1250"/>
  <c r="BG1250"/>
  <c r="BF1250"/>
  <c r="T1250"/>
  <c r="R1250"/>
  <c r="P1250"/>
  <c r="BI1248"/>
  <c r="BH1248"/>
  <c r="BG1248"/>
  <c r="BF1248"/>
  <c r="T1248"/>
  <c r="R1248"/>
  <c r="P1248"/>
  <c r="BI1246"/>
  <c r="BH1246"/>
  <c r="BG1246"/>
  <c r="BF1246"/>
  <c r="T1246"/>
  <c r="R1246"/>
  <c r="P1246"/>
  <c r="BI1244"/>
  <c r="BH1244"/>
  <c r="BG1244"/>
  <c r="BF1244"/>
  <c r="T1244"/>
  <c r="R1244"/>
  <c r="P1244"/>
  <c r="BI1242"/>
  <c r="BH1242"/>
  <c r="BG1242"/>
  <c r="BF1242"/>
  <c r="T1242"/>
  <c r="R1242"/>
  <c r="P1242"/>
  <c r="BI1239"/>
  <c r="BH1239"/>
  <c r="BG1239"/>
  <c r="BF1239"/>
  <c r="T1239"/>
  <c r="R1239"/>
  <c r="P1239"/>
  <c r="BI1234"/>
  <c r="BH1234"/>
  <c r="BG1234"/>
  <c r="BF1234"/>
  <c r="T1234"/>
  <c r="R1234"/>
  <c r="P1234"/>
  <c r="BI1229"/>
  <c r="BH1229"/>
  <c r="BG1229"/>
  <c r="BF1229"/>
  <c r="T1229"/>
  <c r="R1229"/>
  <c r="P1229"/>
  <c r="BI1224"/>
  <c r="BH1224"/>
  <c r="BG1224"/>
  <c r="BF1224"/>
  <c r="T1224"/>
  <c r="R1224"/>
  <c r="P1224"/>
  <c r="BI1219"/>
  <c r="BH1219"/>
  <c r="BG1219"/>
  <c r="BF1219"/>
  <c r="T1219"/>
  <c r="R1219"/>
  <c r="P1219"/>
  <c r="BI1214"/>
  <c r="BH1214"/>
  <c r="BG1214"/>
  <c r="BF1214"/>
  <c r="T1214"/>
  <c r="R1214"/>
  <c r="P1214"/>
  <c r="BI1212"/>
  <c r="BH1212"/>
  <c r="BG1212"/>
  <c r="BF1212"/>
  <c r="T1212"/>
  <c r="R1212"/>
  <c r="P1212"/>
  <c r="BI1210"/>
  <c r="BH1210"/>
  <c r="BG1210"/>
  <c r="BF1210"/>
  <c r="T1210"/>
  <c r="R1210"/>
  <c r="P1210"/>
  <c r="BI1208"/>
  <c r="BH1208"/>
  <c r="BG1208"/>
  <c r="BF1208"/>
  <c r="T1208"/>
  <c r="R1208"/>
  <c r="P1208"/>
  <c r="BI1206"/>
  <c r="BH1206"/>
  <c r="BG1206"/>
  <c r="BF1206"/>
  <c r="T1206"/>
  <c r="R1206"/>
  <c r="P1206"/>
  <c r="BI1204"/>
  <c r="BH1204"/>
  <c r="BG1204"/>
  <c r="BF1204"/>
  <c r="T1204"/>
  <c r="R1204"/>
  <c r="P1204"/>
  <c r="BI1199"/>
  <c r="BH1199"/>
  <c r="BG1199"/>
  <c r="BF1199"/>
  <c r="T1199"/>
  <c r="R1199"/>
  <c r="P1199"/>
  <c r="BI1196"/>
  <c r="BH1196"/>
  <c r="BG1196"/>
  <c r="BF1196"/>
  <c r="T1196"/>
  <c r="R1196"/>
  <c r="P1196"/>
  <c r="BI1194"/>
  <c r="BH1194"/>
  <c r="BG1194"/>
  <c r="BF1194"/>
  <c r="T1194"/>
  <c r="R1194"/>
  <c r="P1194"/>
  <c r="BI1190"/>
  <c r="BH1190"/>
  <c r="BG1190"/>
  <c r="BF1190"/>
  <c r="T1190"/>
  <c r="R1190"/>
  <c r="P1190"/>
  <c r="BI1185"/>
  <c r="BH1185"/>
  <c r="BG1185"/>
  <c r="BF1185"/>
  <c r="T1185"/>
  <c r="R1185"/>
  <c r="P1185"/>
  <c r="BI1180"/>
  <c r="BH1180"/>
  <c r="BG1180"/>
  <c r="BF1180"/>
  <c r="T1180"/>
  <c r="R1180"/>
  <c r="P1180"/>
  <c r="BI1173"/>
  <c r="BH1173"/>
  <c r="BG1173"/>
  <c r="BF1173"/>
  <c r="T1173"/>
  <c r="R1173"/>
  <c r="P1173"/>
  <c r="BI1168"/>
  <c r="BH1168"/>
  <c r="BG1168"/>
  <c r="BF1168"/>
  <c r="T1168"/>
  <c r="R1168"/>
  <c r="P1168"/>
  <c r="BI1163"/>
  <c r="BH1163"/>
  <c r="BG1163"/>
  <c r="BF1163"/>
  <c r="T1163"/>
  <c r="R1163"/>
  <c r="P1163"/>
  <c r="BI1161"/>
  <c r="BH1161"/>
  <c r="BG1161"/>
  <c r="BF1161"/>
  <c r="T1161"/>
  <c r="R1161"/>
  <c r="P1161"/>
  <c r="BI1158"/>
  <c r="BH1158"/>
  <c r="BG1158"/>
  <c r="BF1158"/>
  <c r="T1158"/>
  <c r="R1158"/>
  <c r="P1158"/>
  <c r="BI1153"/>
  <c r="BH1153"/>
  <c r="BG1153"/>
  <c r="BF1153"/>
  <c r="T1153"/>
  <c r="R1153"/>
  <c r="P1153"/>
  <c r="BI1148"/>
  <c r="BH1148"/>
  <c r="BG1148"/>
  <c r="BF1148"/>
  <c r="T1148"/>
  <c r="R1148"/>
  <c r="P1148"/>
  <c r="BI1145"/>
  <c r="BH1145"/>
  <c r="BG1145"/>
  <c r="BF1145"/>
  <c r="T1145"/>
  <c r="R1145"/>
  <c r="P1145"/>
  <c r="BI1140"/>
  <c r="BH1140"/>
  <c r="BG1140"/>
  <c r="BF1140"/>
  <c r="T1140"/>
  <c r="R1140"/>
  <c r="P1140"/>
  <c r="BI1135"/>
  <c r="BH1135"/>
  <c r="BG1135"/>
  <c r="BF1135"/>
  <c r="T1135"/>
  <c r="R1135"/>
  <c r="P1135"/>
  <c r="BI1130"/>
  <c r="BH1130"/>
  <c r="BG1130"/>
  <c r="BF1130"/>
  <c r="T1130"/>
  <c r="R1130"/>
  <c r="P1130"/>
  <c r="BI1128"/>
  <c r="BH1128"/>
  <c r="BG1128"/>
  <c r="BF1128"/>
  <c r="T1128"/>
  <c r="R1128"/>
  <c r="P1128"/>
  <c r="BI1125"/>
  <c r="BH1125"/>
  <c r="BG1125"/>
  <c r="BF1125"/>
  <c r="T1125"/>
  <c r="R1125"/>
  <c r="P1125"/>
  <c r="BI1123"/>
  <c r="BH1123"/>
  <c r="BG1123"/>
  <c r="BF1123"/>
  <c r="T1123"/>
  <c r="R1123"/>
  <c r="P1123"/>
  <c r="BI1117"/>
  <c r="BH1117"/>
  <c r="BG1117"/>
  <c r="BF1117"/>
  <c r="T1117"/>
  <c r="R1117"/>
  <c r="P1117"/>
  <c r="BI1115"/>
  <c r="BH1115"/>
  <c r="BG1115"/>
  <c r="BF1115"/>
  <c r="T1115"/>
  <c r="R1115"/>
  <c r="P1115"/>
  <c r="BI1112"/>
  <c r="BH1112"/>
  <c r="BG1112"/>
  <c r="BF1112"/>
  <c r="T1112"/>
  <c r="R1112"/>
  <c r="P1112"/>
  <c r="BI1111"/>
  <c r="BH1111"/>
  <c r="BG1111"/>
  <c r="BF1111"/>
  <c r="T1111"/>
  <c r="R1111"/>
  <c r="P1111"/>
  <c r="BI1104"/>
  <c r="BH1104"/>
  <c r="BG1104"/>
  <c r="BF1104"/>
  <c r="T1104"/>
  <c r="R1104"/>
  <c r="P1104"/>
  <c r="BI1099"/>
  <c r="BH1099"/>
  <c r="BG1099"/>
  <c r="BF1099"/>
  <c r="T1099"/>
  <c r="R1099"/>
  <c r="P1099"/>
  <c r="BI1096"/>
  <c r="BH1096"/>
  <c r="BG1096"/>
  <c r="BF1096"/>
  <c r="T1096"/>
  <c r="R1096"/>
  <c r="P1096"/>
  <c r="BI1088"/>
  <c r="BH1088"/>
  <c r="BG1088"/>
  <c r="BF1088"/>
  <c r="T1088"/>
  <c r="R1088"/>
  <c r="P1088"/>
  <c r="BI1086"/>
  <c r="BH1086"/>
  <c r="BG1086"/>
  <c r="BF1086"/>
  <c r="T1086"/>
  <c r="R1086"/>
  <c r="P1086"/>
  <c r="BI1073"/>
  <c r="BH1073"/>
  <c r="BG1073"/>
  <c r="BF1073"/>
  <c r="T1073"/>
  <c r="R1073"/>
  <c r="P1073"/>
  <c r="BI1068"/>
  <c r="BH1068"/>
  <c r="BG1068"/>
  <c r="BF1068"/>
  <c r="T1068"/>
  <c r="R1068"/>
  <c r="P1068"/>
  <c r="BI1059"/>
  <c r="BH1059"/>
  <c r="BG1059"/>
  <c r="BF1059"/>
  <c r="T1059"/>
  <c r="R1059"/>
  <c r="P1059"/>
  <c r="BI1050"/>
  <c r="BH1050"/>
  <c r="BG1050"/>
  <c r="BF1050"/>
  <c r="T1050"/>
  <c r="R1050"/>
  <c r="P1050"/>
  <c r="BI1045"/>
  <c r="BH1045"/>
  <c r="BG1045"/>
  <c r="BF1045"/>
  <c r="T1045"/>
  <c r="R1045"/>
  <c r="P1045"/>
  <c r="BI1038"/>
  <c r="BH1038"/>
  <c r="BG1038"/>
  <c r="BF1038"/>
  <c r="T1038"/>
  <c r="R1038"/>
  <c r="P1038"/>
  <c r="BI1036"/>
  <c r="BH1036"/>
  <c r="BG1036"/>
  <c r="BF1036"/>
  <c r="T1036"/>
  <c r="R1036"/>
  <c r="P1036"/>
  <c r="BI1034"/>
  <c r="BH1034"/>
  <c r="BG1034"/>
  <c r="BF1034"/>
  <c r="T1034"/>
  <c r="R1034"/>
  <c r="P1034"/>
  <c r="BI1029"/>
  <c r="BH1029"/>
  <c r="BG1029"/>
  <c r="BF1029"/>
  <c r="T1029"/>
  <c r="R1029"/>
  <c r="P1029"/>
  <c r="BI1028"/>
  <c r="BH1028"/>
  <c r="BG1028"/>
  <c r="BF1028"/>
  <c r="T1028"/>
  <c r="R1028"/>
  <c r="P1028"/>
  <c r="BI1023"/>
  <c r="BH1023"/>
  <c r="BG1023"/>
  <c r="BF1023"/>
  <c r="T1023"/>
  <c r="R1023"/>
  <c r="P1023"/>
  <c r="BI1022"/>
  <c r="BH1022"/>
  <c r="BG1022"/>
  <c r="BF1022"/>
  <c r="T1022"/>
  <c r="R1022"/>
  <c r="P1022"/>
  <c r="BI1013"/>
  <c r="BH1013"/>
  <c r="BG1013"/>
  <c r="BF1013"/>
  <c r="T1013"/>
  <c r="R1013"/>
  <c r="P1013"/>
  <c r="BI1008"/>
  <c r="BH1008"/>
  <c r="BG1008"/>
  <c r="BF1008"/>
  <c r="T1008"/>
  <c r="R1008"/>
  <c r="P1008"/>
  <c r="BI1003"/>
  <c r="BH1003"/>
  <c r="BG1003"/>
  <c r="BF1003"/>
  <c r="T1003"/>
  <c r="R1003"/>
  <c r="P1003"/>
  <c r="BI993"/>
  <c r="BH993"/>
  <c r="BG993"/>
  <c r="BF993"/>
  <c r="T993"/>
  <c r="R993"/>
  <c r="P993"/>
  <c r="BI988"/>
  <c r="BH988"/>
  <c r="BG988"/>
  <c r="BF988"/>
  <c r="T988"/>
  <c r="R988"/>
  <c r="P988"/>
  <c r="BI979"/>
  <c r="BH979"/>
  <c r="BG979"/>
  <c r="BF979"/>
  <c r="T979"/>
  <c r="R979"/>
  <c r="P979"/>
  <c r="BI972"/>
  <c r="BH972"/>
  <c r="BG972"/>
  <c r="BF972"/>
  <c r="T972"/>
  <c r="R972"/>
  <c r="P972"/>
  <c r="BI970"/>
  <c r="BH970"/>
  <c r="BG970"/>
  <c r="BF970"/>
  <c r="T970"/>
  <c r="R970"/>
  <c r="P970"/>
  <c r="BI967"/>
  <c r="BH967"/>
  <c r="BG967"/>
  <c r="BF967"/>
  <c r="T967"/>
  <c r="R967"/>
  <c r="P967"/>
  <c r="BI962"/>
  <c r="BH962"/>
  <c r="BG962"/>
  <c r="BF962"/>
  <c r="T962"/>
  <c r="R962"/>
  <c r="P962"/>
  <c r="BI957"/>
  <c r="BH957"/>
  <c r="BG957"/>
  <c r="BF957"/>
  <c r="T957"/>
  <c r="R957"/>
  <c r="P957"/>
  <c r="BI952"/>
  <c r="BH952"/>
  <c r="BG952"/>
  <c r="BF952"/>
  <c r="T952"/>
  <c r="R952"/>
  <c r="P952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7"/>
  <c r="BH907"/>
  <c r="BG907"/>
  <c r="BF907"/>
  <c r="T907"/>
  <c r="R907"/>
  <c r="P907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1"/>
  <c r="BH891"/>
  <c r="BG891"/>
  <c r="BF891"/>
  <c r="T891"/>
  <c r="R891"/>
  <c r="P891"/>
  <c r="BI886"/>
  <c r="BH886"/>
  <c r="BG886"/>
  <c r="BF886"/>
  <c r="T886"/>
  <c r="R886"/>
  <c r="P886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50"/>
  <c r="BH850"/>
  <c r="BG850"/>
  <c r="BF850"/>
  <c r="T850"/>
  <c r="R850"/>
  <c r="P850"/>
  <c r="BI848"/>
  <c r="BH848"/>
  <c r="BG848"/>
  <c r="BF848"/>
  <c r="T848"/>
  <c r="R848"/>
  <c r="P848"/>
  <c r="BI843"/>
  <c r="BH843"/>
  <c r="BG843"/>
  <c r="BF843"/>
  <c r="T843"/>
  <c r="R843"/>
  <c r="P843"/>
  <c r="BI841"/>
  <c r="BH841"/>
  <c r="BG841"/>
  <c r="BF841"/>
  <c r="T841"/>
  <c r="R841"/>
  <c r="P841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6"/>
  <c r="BH816"/>
  <c r="BG816"/>
  <c r="BF816"/>
  <c r="T816"/>
  <c r="R816"/>
  <c r="P816"/>
  <c r="BI812"/>
  <c r="BH812"/>
  <c r="BG812"/>
  <c r="BF812"/>
  <c r="T812"/>
  <c r="R812"/>
  <c r="P812"/>
  <c r="BI808"/>
  <c r="BH808"/>
  <c r="BG808"/>
  <c r="BF808"/>
  <c r="T808"/>
  <c r="R808"/>
  <c r="P808"/>
  <c r="BI802"/>
  <c r="BH802"/>
  <c r="BG802"/>
  <c r="BF802"/>
  <c r="T802"/>
  <c r="R802"/>
  <c r="P802"/>
  <c r="BI798"/>
  <c r="BH798"/>
  <c r="BG798"/>
  <c r="BF798"/>
  <c r="T798"/>
  <c r="R798"/>
  <c r="P798"/>
  <c r="BI793"/>
  <c r="BH793"/>
  <c r="BG793"/>
  <c r="BF793"/>
  <c r="T793"/>
  <c r="R793"/>
  <c r="P793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3"/>
  <c r="BH773"/>
  <c r="BG773"/>
  <c r="BF773"/>
  <c r="T773"/>
  <c r="R773"/>
  <c r="P773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47"/>
  <c r="BH747"/>
  <c r="BG747"/>
  <c r="BF747"/>
  <c r="T747"/>
  <c r="R747"/>
  <c r="P747"/>
  <c r="BI743"/>
  <c r="BH743"/>
  <c r="BG743"/>
  <c r="BF743"/>
  <c r="T743"/>
  <c r="R743"/>
  <c r="P743"/>
  <c r="BI737"/>
  <c r="BH737"/>
  <c r="BG737"/>
  <c r="BF737"/>
  <c r="T737"/>
  <c r="R737"/>
  <c r="P737"/>
  <c r="BI731"/>
  <c r="BH731"/>
  <c r="BG731"/>
  <c r="BF731"/>
  <c r="T731"/>
  <c r="R731"/>
  <c r="P731"/>
  <c r="BI725"/>
  <c r="BH725"/>
  <c r="BG725"/>
  <c r="BF725"/>
  <c r="T725"/>
  <c r="R725"/>
  <c r="P725"/>
  <c r="BI719"/>
  <c r="BH719"/>
  <c r="BG719"/>
  <c r="BF719"/>
  <c r="T719"/>
  <c r="R719"/>
  <c r="P719"/>
  <c r="BI717"/>
  <c r="BH717"/>
  <c r="BG717"/>
  <c r="BF717"/>
  <c r="T717"/>
  <c r="R717"/>
  <c r="P717"/>
  <c r="BI711"/>
  <c r="BH711"/>
  <c r="BG711"/>
  <c r="BF711"/>
  <c r="T711"/>
  <c r="R711"/>
  <c r="P711"/>
  <c r="BI708"/>
  <c r="BH708"/>
  <c r="BG708"/>
  <c r="BF708"/>
  <c r="T708"/>
  <c r="R708"/>
  <c r="P708"/>
  <c r="BI706"/>
  <c r="BH706"/>
  <c r="BG706"/>
  <c r="BF706"/>
  <c r="T706"/>
  <c r="R706"/>
  <c r="P706"/>
  <c r="BI699"/>
  <c r="BH699"/>
  <c r="BG699"/>
  <c r="BF699"/>
  <c r="T699"/>
  <c r="R699"/>
  <c r="P699"/>
  <c r="BI697"/>
  <c r="BH697"/>
  <c r="BG697"/>
  <c r="BF697"/>
  <c r="T697"/>
  <c r="R697"/>
  <c r="P697"/>
  <c r="BI690"/>
  <c r="BH690"/>
  <c r="BG690"/>
  <c r="BF690"/>
  <c r="T690"/>
  <c r="R690"/>
  <c r="P690"/>
  <c r="BI683"/>
  <c r="BH683"/>
  <c r="BG683"/>
  <c r="BF683"/>
  <c r="T683"/>
  <c r="R683"/>
  <c r="P683"/>
  <c r="BI676"/>
  <c r="BH676"/>
  <c r="BG676"/>
  <c r="BF676"/>
  <c r="T676"/>
  <c r="R676"/>
  <c r="P676"/>
  <c r="BI668"/>
  <c r="BH668"/>
  <c r="BG668"/>
  <c r="BF668"/>
  <c r="T668"/>
  <c r="R668"/>
  <c r="P668"/>
  <c r="BI666"/>
  <c r="BH666"/>
  <c r="BG666"/>
  <c r="BF666"/>
  <c r="T666"/>
  <c r="R666"/>
  <c r="P666"/>
  <c r="BI659"/>
  <c r="BH659"/>
  <c r="BG659"/>
  <c r="BF659"/>
  <c r="T659"/>
  <c r="R659"/>
  <c r="P659"/>
  <c r="BI655"/>
  <c r="BH655"/>
  <c r="BG655"/>
  <c r="BF655"/>
  <c r="T655"/>
  <c r="T654"/>
  <c r="R655"/>
  <c r="R654"/>
  <c r="P655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5"/>
  <c r="BH635"/>
  <c r="BG635"/>
  <c r="BF635"/>
  <c r="T635"/>
  <c r="R635"/>
  <c r="P635"/>
  <c r="BI627"/>
  <c r="BH627"/>
  <c r="BG627"/>
  <c r="BF627"/>
  <c r="T627"/>
  <c r="R627"/>
  <c r="P627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600"/>
  <c r="BH600"/>
  <c r="BG600"/>
  <c r="BF600"/>
  <c r="T600"/>
  <c r="R600"/>
  <c r="P600"/>
  <c r="BI595"/>
  <c r="BH595"/>
  <c r="BG595"/>
  <c r="BF595"/>
  <c r="T595"/>
  <c r="R595"/>
  <c r="P595"/>
  <c r="BI590"/>
  <c r="BH590"/>
  <c r="BG590"/>
  <c r="BF590"/>
  <c r="T590"/>
  <c r="R590"/>
  <c r="P590"/>
  <c r="BI584"/>
  <c r="BH584"/>
  <c r="BG584"/>
  <c r="BF584"/>
  <c r="T584"/>
  <c r="R584"/>
  <c r="P584"/>
  <c r="BI579"/>
  <c r="BH579"/>
  <c r="BG579"/>
  <c r="BF579"/>
  <c r="T579"/>
  <c r="R579"/>
  <c r="P579"/>
  <c r="BI572"/>
  <c r="BH572"/>
  <c r="BG572"/>
  <c r="BF572"/>
  <c r="T572"/>
  <c r="R572"/>
  <c r="P572"/>
  <c r="BI565"/>
  <c r="BH565"/>
  <c r="BG565"/>
  <c r="BF565"/>
  <c r="T565"/>
  <c r="R565"/>
  <c r="P565"/>
  <c r="BI558"/>
  <c r="BH558"/>
  <c r="BG558"/>
  <c r="BF558"/>
  <c r="T558"/>
  <c r="R558"/>
  <c r="P558"/>
  <c r="BI551"/>
  <c r="BH551"/>
  <c r="BG551"/>
  <c r="BF551"/>
  <c r="T551"/>
  <c r="R551"/>
  <c r="P551"/>
  <c r="BI543"/>
  <c r="BH543"/>
  <c r="BG543"/>
  <c r="BF543"/>
  <c r="T543"/>
  <c r="R543"/>
  <c r="P543"/>
  <c r="BI535"/>
  <c r="BH535"/>
  <c r="BG535"/>
  <c r="BF535"/>
  <c r="T535"/>
  <c r="R535"/>
  <c r="P535"/>
  <c r="BI533"/>
  <c r="BH533"/>
  <c r="BG533"/>
  <c r="BF533"/>
  <c r="T533"/>
  <c r="R533"/>
  <c r="P533"/>
  <c r="BI528"/>
  <c r="BH528"/>
  <c r="BG528"/>
  <c r="BF528"/>
  <c r="T528"/>
  <c r="R528"/>
  <c r="P528"/>
  <c r="BI526"/>
  <c r="BH526"/>
  <c r="BG526"/>
  <c r="BF526"/>
  <c r="T526"/>
  <c r="R526"/>
  <c r="P526"/>
  <c r="BI514"/>
  <c r="BH514"/>
  <c r="BG514"/>
  <c r="BF514"/>
  <c r="T514"/>
  <c r="R514"/>
  <c r="P514"/>
  <c r="BI508"/>
  <c r="BH508"/>
  <c r="BG508"/>
  <c r="BF508"/>
  <c r="T508"/>
  <c r="R508"/>
  <c r="P508"/>
  <c r="BI497"/>
  <c r="BH497"/>
  <c r="BG497"/>
  <c r="BF497"/>
  <c r="T497"/>
  <c r="R497"/>
  <c r="P497"/>
  <c r="BI491"/>
  <c r="BH491"/>
  <c r="BG491"/>
  <c r="BF491"/>
  <c r="T491"/>
  <c r="R491"/>
  <c r="P491"/>
  <c r="BI474"/>
  <c r="BH474"/>
  <c r="BG474"/>
  <c r="BF474"/>
  <c r="T474"/>
  <c r="R474"/>
  <c r="P474"/>
  <c r="BI468"/>
  <c r="BH468"/>
  <c r="BG468"/>
  <c r="BF468"/>
  <c r="T468"/>
  <c r="R468"/>
  <c r="P468"/>
  <c r="BI462"/>
  <c r="BH462"/>
  <c r="BG462"/>
  <c r="BF462"/>
  <c r="T462"/>
  <c r="R462"/>
  <c r="P462"/>
  <c r="BI455"/>
  <c r="BH455"/>
  <c r="BG455"/>
  <c r="BF455"/>
  <c r="T455"/>
  <c r="R455"/>
  <c r="P455"/>
  <c r="BI449"/>
  <c r="BH449"/>
  <c r="BG449"/>
  <c r="BF449"/>
  <c r="T449"/>
  <c r="R449"/>
  <c r="P449"/>
  <c r="BI442"/>
  <c r="BH442"/>
  <c r="BG442"/>
  <c r="BF442"/>
  <c r="T442"/>
  <c r="R442"/>
  <c r="P442"/>
  <c r="BI436"/>
  <c r="BH436"/>
  <c r="BG436"/>
  <c r="BF436"/>
  <c r="T436"/>
  <c r="R436"/>
  <c r="P436"/>
  <c r="BI420"/>
  <c r="BH420"/>
  <c r="BG420"/>
  <c r="BF420"/>
  <c r="T420"/>
  <c r="R420"/>
  <c r="P420"/>
  <c r="BI415"/>
  <c r="BH415"/>
  <c r="BG415"/>
  <c r="BF415"/>
  <c r="T415"/>
  <c r="R415"/>
  <c r="P415"/>
  <c r="BI409"/>
  <c r="BH409"/>
  <c r="BG409"/>
  <c r="BF409"/>
  <c r="T409"/>
  <c r="R409"/>
  <c r="P409"/>
  <c r="BI386"/>
  <c r="BH386"/>
  <c r="BG386"/>
  <c r="BF386"/>
  <c r="T386"/>
  <c r="R386"/>
  <c r="P386"/>
  <c r="BI376"/>
  <c r="BH376"/>
  <c r="BG376"/>
  <c r="BF376"/>
  <c r="T376"/>
  <c r="R376"/>
  <c r="P376"/>
  <c r="BI353"/>
  <c r="BH353"/>
  <c r="BG353"/>
  <c r="BF353"/>
  <c r="T353"/>
  <c r="R353"/>
  <c r="P353"/>
  <c r="BI344"/>
  <c r="BH344"/>
  <c r="BG344"/>
  <c r="BF344"/>
  <c r="T344"/>
  <c r="R344"/>
  <c r="P344"/>
  <c r="BI336"/>
  <c r="BH336"/>
  <c r="BG336"/>
  <c r="BF336"/>
  <c r="T336"/>
  <c r="R336"/>
  <c r="P336"/>
  <c r="BI331"/>
  <c r="BH331"/>
  <c r="BG331"/>
  <c r="BF331"/>
  <c r="T331"/>
  <c r="R331"/>
  <c r="P331"/>
  <c r="BI322"/>
  <c r="BH322"/>
  <c r="BG322"/>
  <c r="BF322"/>
  <c r="T322"/>
  <c r="R322"/>
  <c r="P322"/>
  <c r="BI313"/>
  <c r="BH313"/>
  <c r="BG313"/>
  <c r="BF313"/>
  <c r="T313"/>
  <c r="R313"/>
  <c r="P313"/>
  <c r="BI303"/>
  <c r="BH303"/>
  <c r="BG303"/>
  <c r="BF303"/>
  <c r="T303"/>
  <c r="T302"/>
  <c r="R303"/>
  <c r="R302"/>
  <c r="P303"/>
  <c r="P302"/>
  <c r="BI287"/>
  <c r="BH287"/>
  <c r="BG287"/>
  <c r="BF287"/>
  <c r="T287"/>
  <c r="R287"/>
  <c r="P287"/>
  <c r="BI277"/>
  <c r="BH277"/>
  <c r="BG277"/>
  <c r="BF277"/>
  <c r="T277"/>
  <c r="R277"/>
  <c r="P277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08"/>
  <c r="BH208"/>
  <c r="BG208"/>
  <c r="BF208"/>
  <c r="T208"/>
  <c r="R208"/>
  <c r="P208"/>
  <c r="BI206"/>
  <c r="BH206"/>
  <c r="BG206"/>
  <c r="BF206"/>
  <c r="T206"/>
  <c r="R206"/>
  <c r="P206"/>
  <c r="BI197"/>
  <c r="BH197"/>
  <c r="BG197"/>
  <c r="BF197"/>
  <c r="T197"/>
  <c r="R197"/>
  <c r="P19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59"/>
  <c r="BH159"/>
  <c r="BG159"/>
  <c r="BF159"/>
  <c r="T159"/>
  <c r="R159"/>
  <c r="P159"/>
  <c r="BI157"/>
  <c r="BH157"/>
  <c r="BG157"/>
  <c r="BF157"/>
  <c r="T157"/>
  <c r="R157"/>
  <c r="P157"/>
  <c r="BI139"/>
  <c r="BH139"/>
  <c r="BG139"/>
  <c r="BF139"/>
  <c r="T139"/>
  <c r="R139"/>
  <c r="P139"/>
  <c r="BI125"/>
  <c r="BH125"/>
  <c r="BG125"/>
  <c r="BF125"/>
  <c r="T125"/>
  <c r="R125"/>
  <c r="P125"/>
  <c r="BI113"/>
  <c r="BH113"/>
  <c r="BG113"/>
  <c r="BF113"/>
  <c r="T113"/>
  <c r="R113"/>
  <c r="P113"/>
  <c r="J106"/>
  <c r="F106"/>
  <c r="F104"/>
  <c r="E102"/>
  <c r="J54"/>
  <c r="F54"/>
  <c r="F52"/>
  <c r="E50"/>
  <c r="J24"/>
  <c r="E24"/>
  <c r="J107"/>
  <c r="J23"/>
  <c r="J18"/>
  <c r="E18"/>
  <c r="F55"/>
  <c r="J17"/>
  <c r="J12"/>
  <c r="J104"/>
  <c r="E7"/>
  <c r="E48"/>
  <c i="1" r="L50"/>
  <c r="AM50"/>
  <c r="AM49"/>
  <c r="L49"/>
  <c r="AM47"/>
  <c r="L47"/>
  <c r="L45"/>
  <c r="L44"/>
  <c i="2" r="BK1811"/>
  <c r="BK1553"/>
  <c r="J1369"/>
  <c r="J1219"/>
  <c r="BK1028"/>
  <c r="J863"/>
  <c r="J668"/>
  <c i="3" r="J238"/>
  <c r="J233"/>
  <c i="2" r="BK1829"/>
  <c r="J1521"/>
  <c r="BK1394"/>
  <c r="J1194"/>
  <c r="BK931"/>
  <c r="J827"/>
  <c r="BK655"/>
  <c r="BK436"/>
  <c i="3" r="BK137"/>
  <c i="2" r="BK1669"/>
  <c r="J1467"/>
  <c r="BK1254"/>
  <c r="J1086"/>
  <c r="BK881"/>
  <c r="J780"/>
  <c r="J535"/>
  <c i="3" r="BK251"/>
  <c i="2" r="J331"/>
  <c r="J1574"/>
  <c r="BK1327"/>
  <c r="BK1185"/>
  <c r="J1028"/>
  <c r="J886"/>
  <c r="J676"/>
  <c r="J420"/>
  <c i="3" r="J187"/>
  <c i="4" r="BK105"/>
  <c i="2" r="BK1790"/>
  <c r="BK1572"/>
  <c r="BK1398"/>
  <c r="BK1161"/>
  <c r="J1008"/>
  <c r="BK912"/>
  <c r="BK848"/>
  <c r="J725"/>
  <c r="BK635"/>
  <c r="BK409"/>
  <c i="3" r="J251"/>
  <c i="4" r="BK110"/>
  <c i="2" r="J1870"/>
  <c r="J1636"/>
  <c r="J1402"/>
  <c r="J1246"/>
  <c r="BK1111"/>
  <c r="J957"/>
  <c r="J900"/>
  <c r="BK819"/>
  <c r="J683"/>
  <c r="BK551"/>
  <c i="3" r="BK167"/>
  <c i="2" r="BK252"/>
  <c r="BK1782"/>
  <c r="BK1592"/>
  <c r="J1495"/>
  <c r="J1408"/>
  <c r="J1296"/>
  <c r="BK1224"/>
  <c r="J1123"/>
  <c r="J941"/>
  <c r="J891"/>
  <c r="BK802"/>
  <c r="J706"/>
  <c r="J558"/>
  <c r="BK177"/>
  <c i="3" r="BK158"/>
  <c i="2" r="BK1905"/>
  <c r="J1548"/>
  <c r="J1318"/>
  <c r="BK1194"/>
  <c r="BK949"/>
  <c r="J760"/>
  <c r="BK491"/>
  <c i="3" r="BK126"/>
  <c i="2" r="J242"/>
  <c r="BK1704"/>
  <c r="BK1637"/>
  <c r="BK1538"/>
  <c r="J1443"/>
  <c r="BK1317"/>
  <c r="BK1196"/>
  <c r="BK1104"/>
  <c r="BK957"/>
  <c r="BK900"/>
  <c r="J834"/>
  <c r="BK719"/>
  <c r="J615"/>
  <c r="J442"/>
  <c i="3" r="J192"/>
  <c r="J207"/>
  <c r="J158"/>
  <c i="2" r="J226"/>
  <c r="BK1844"/>
  <c r="J1719"/>
  <c r="BK1648"/>
  <c r="J1572"/>
  <c r="J1475"/>
  <c r="J1407"/>
  <c r="BK1297"/>
  <c r="BK1262"/>
  <c r="J1244"/>
  <c r="J1163"/>
  <c r="J1068"/>
  <c r="J1003"/>
  <c r="J945"/>
  <c r="BK886"/>
  <c r="BK841"/>
  <c r="BK773"/>
  <c r="BK690"/>
  <c r="J625"/>
  <c r="BK565"/>
  <c r="BK287"/>
  <c i="3" r="J197"/>
  <c i="2" r="J287"/>
  <c r="BK139"/>
  <c r="J1858"/>
  <c r="J1725"/>
  <c r="J1624"/>
  <c r="BK1513"/>
  <c r="BK1377"/>
  <c r="J1312"/>
  <c r="BK1246"/>
  <c r="BK1158"/>
  <c r="J1038"/>
  <c r="BK937"/>
  <c r="BK898"/>
  <c r="J832"/>
  <c r="BK743"/>
  <c r="BK676"/>
  <c r="J643"/>
  <c r="J474"/>
  <c r="J113"/>
  <c i="3" r="J180"/>
  <c r="J167"/>
  <c i="2" r="J277"/>
  <c r="J1844"/>
  <c r="J1629"/>
  <c r="BK1369"/>
  <c r="J1145"/>
  <c r="J962"/>
  <c r="J766"/>
  <c r="J565"/>
  <c r="BK313"/>
  <c i="3" r="J223"/>
  <c i="2" r="J252"/>
  <c r="J1637"/>
  <c r="J1513"/>
  <c r="J1349"/>
  <c r="BK1234"/>
  <c r="J1099"/>
  <c r="BK933"/>
  <c r="BK858"/>
  <c r="J708"/>
  <c r="J600"/>
  <c r="J159"/>
  <c i="3" r="J98"/>
  <c r="BK122"/>
  <c i="2" r="J1849"/>
  <c r="J1579"/>
  <c r="J1483"/>
  <c r="J1334"/>
  <c r="J1229"/>
  <c r="BK1073"/>
  <c r="BK947"/>
  <c r="J841"/>
  <c r="BK758"/>
  <c r="J584"/>
  <c i="3" r="J113"/>
  <c i="2" r="BK1870"/>
  <c r="J1660"/>
  <c r="J1526"/>
  <c r="J1333"/>
  <c r="BK1258"/>
  <c r="J1199"/>
  <c r="J1117"/>
  <c r="J935"/>
  <c r="J865"/>
  <c r="BK780"/>
  <c r="BK668"/>
  <c r="BK584"/>
  <c r="J491"/>
  <c i="3" r="BK174"/>
  <c i="2" r="BK263"/>
  <c r="J1669"/>
  <c r="BK1408"/>
  <c r="BK1208"/>
  <c r="BK1013"/>
  <c r="J836"/>
  <c r="J514"/>
  <c i="3" r="BK187"/>
  <c i="2" r="J1934"/>
  <c r="BK1584"/>
  <c r="J1429"/>
  <c r="J1250"/>
  <c r="J979"/>
  <c r="J782"/>
  <c r="J183"/>
  <c i="3" r="J105"/>
  <c i="2" r="J1765"/>
  <c r="BK1533"/>
  <c r="J1382"/>
  <c r="J1204"/>
  <c r="J988"/>
  <c r="J875"/>
  <c r="BK747"/>
  <c r="J590"/>
  <c i="3" r="J137"/>
  <c i="2" r="BK1784"/>
  <c r="J1436"/>
  <c r="BK1291"/>
  <c r="BK1145"/>
  <c r="BK952"/>
  <c r="J816"/>
  <c r="J610"/>
  <c r="BK242"/>
  <c i="3" r="BK129"/>
  <c i="2" r="BK1817"/>
  <c r="BK1558"/>
  <c r="J1303"/>
  <c r="BK1239"/>
  <c r="BK1086"/>
  <c r="J848"/>
  <c r="BK708"/>
  <c r="J449"/>
  <c i="3" r="BK113"/>
  <c i="2" r="J208"/>
  <c r="J1831"/>
  <c r="BK1629"/>
  <c r="BK1434"/>
  <c r="J1256"/>
  <c r="J1128"/>
  <c r="J967"/>
  <c r="J869"/>
  <c r="J758"/>
  <c r="J648"/>
  <c r="BK376"/>
  <c i="3" r="J122"/>
  <c i="2" r="BK206"/>
  <c r="BK1693"/>
  <c r="J1466"/>
  <c r="BK1296"/>
  <c r="J1180"/>
  <c r="BK979"/>
  <c r="BK875"/>
  <c r="BK764"/>
  <c r="J650"/>
  <c r="J455"/>
  <c i="3" r="BK144"/>
  <c i="2" r="BK303"/>
  <c r="BK1849"/>
  <c r="J1732"/>
  <c r="J1565"/>
  <c r="BK1452"/>
  <c r="J1264"/>
  <c r="BK1206"/>
  <c r="J1135"/>
  <c r="J947"/>
  <c r="J871"/>
  <c r="BK786"/>
  <c r="J655"/>
  <c r="BK535"/>
  <c r="BK197"/>
  <c i="3" r="BK184"/>
  <c i="2" r="BK247"/>
  <c r="J1507"/>
  <c r="BK1264"/>
  <c r="J1130"/>
  <c r="BK919"/>
  <c r="J719"/>
  <c r="J579"/>
  <c i="3" r="BK228"/>
  <c i="2" r="J1834"/>
  <c r="J1459"/>
  <c r="J1260"/>
  <c r="BK1117"/>
  <c r="J912"/>
  <c r="BK816"/>
  <c r="BK415"/>
  <c i="3" r="J151"/>
  <c i="4" r="J90"/>
  <c i="2" r="BK1732"/>
  <c r="BK1548"/>
  <c r="J1328"/>
  <c r="BK1123"/>
  <c r="J952"/>
  <c r="J821"/>
  <c r="BK666"/>
  <c r="BK462"/>
  <c i="3" r="BK243"/>
  <c i="2" r="BK1831"/>
  <c r="J1538"/>
  <c r="J1196"/>
  <c r="BK943"/>
  <c r="J858"/>
  <c r="BK659"/>
  <c r="J462"/>
  <c i="4" r="J110"/>
  <c i="2" r="BK1687"/>
  <c r="BK1518"/>
  <c r="J1168"/>
  <c r="BK869"/>
  <c r="J627"/>
  <c r="BK277"/>
  <c i="3" r="J169"/>
  <c i="4" r="BK102"/>
  <c i="2" r="BK1743"/>
  <c r="J1533"/>
  <c r="BK1311"/>
  <c r="J1212"/>
  <c r="BK1023"/>
  <c r="J908"/>
  <c r="J784"/>
  <c r="BK579"/>
  <c r="BK221"/>
  <c i="3" r="BK164"/>
  <c i="2" r="J177"/>
  <c r="BK1719"/>
  <c r="BK1543"/>
  <c r="BK1417"/>
  <c r="J1210"/>
  <c r="BK1088"/>
  <c r="BK935"/>
  <c r="BK865"/>
  <c r="BK699"/>
  <c r="J533"/>
  <c r="J322"/>
  <c i="4" r="J102"/>
  <c i="2" r="BK226"/>
  <c r="BK1754"/>
  <c r="J1631"/>
  <c r="BK1512"/>
  <c r="J1424"/>
  <c r="J1302"/>
  <c r="J1242"/>
  <c r="J1158"/>
  <c r="J1036"/>
  <c r="BK917"/>
  <c r="J853"/>
  <c r="J762"/>
  <c r="BK620"/>
  <c r="BK449"/>
  <c i="3" r="J214"/>
  <c i="2" r="J1776"/>
  <c r="BK1521"/>
  <c r="BK1302"/>
  <c r="J1173"/>
  <c r="J972"/>
  <c r="J873"/>
  <c r="J605"/>
  <c r="BK344"/>
  <c i="3" r="BK140"/>
  <c i="2" r="J231"/>
  <c r="J1790"/>
  <c r="BK1657"/>
  <c r="J1567"/>
  <c r="BK1407"/>
  <c r="BK1303"/>
  <c r="BK1229"/>
  <c r="BK1163"/>
  <c r="BK1038"/>
  <c r="J939"/>
  <c r="BK871"/>
  <c r="BK793"/>
  <c r="BK643"/>
  <c r="J497"/>
  <c r="BK183"/>
  <c i="3" r="J184"/>
  <c r="BK151"/>
  <c i="4" r="BK100"/>
  <c i="2" r="BK113"/>
  <c r="J1811"/>
  <c r="BK1695"/>
  <c r="BK1631"/>
  <c r="J1560"/>
  <c r="BK1495"/>
  <c r="J1434"/>
  <c r="BK1312"/>
  <c r="J1258"/>
  <c r="BK1219"/>
  <c r="BK1135"/>
  <c r="BK1099"/>
  <c r="BK1022"/>
  <c r="J921"/>
  <c r="BK879"/>
  <c r="BK863"/>
  <c r="J812"/>
  <c r="BK717"/>
  <c r="BK610"/>
  <c r="BK526"/>
  <c r="J313"/>
  <c i="3" r="BK177"/>
  <c r="BK238"/>
  <c i="2" r="J376"/>
  <c r="BK1872"/>
  <c r="BK1765"/>
  <c r="J1585"/>
  <c r="J1490"/>
  <c r="BK1402"/>
  <c r="BK1269"/>
  <c r="J1185"/>
  <c r="J1029"/>
  <c r="J970"/>
  <c r="J931"/>
  <c r="J867"/>
  <c r="BK798"/>
  <c r="BK725"/>
  <c r="BK648"/>
  <c r="BK497"/>
  <c r="J436"/>
  <c i="3" r="J220"/>
  <c r="BK98"/>
  <c i="2" r="BK353"/>
  <c r="J1875"/>
  <c r="BK1776"/>
  <c r="BK1467"/>
  <c r="BK1256"/>
  <c r="BK1125"/>
  <c r="BK929"/>
  <c r="J819"/>
  <c r="J468"/>
  <c i="3" r="BK91"/>
  <c i="2" r="J206"/>
  <c r="BK1656"/>
  <c r="J1558"/>
  <c r="BK1415"/>
  <c r="BK1279"/>
  <c r="BK1204"/>
  <c r="BK1034"/>
  <c r="J898"/>
  <c r="J808"/>
  <c r="BK683"/>
  <c r="BK474"/>
  <c i="3" r="J164"/>
  <c r="J186"/>
  <c i="2" r="J1784"/>
  <c r="BK1560"/>
  <c r="BK1436"/>
  <c r="J1311"/>
  <c r="BK1199"/>
  <c r="BK1045"/>
  <c r="BK902"/>
  <c r="BK825"/>
  <c r="BK627"/>
  <c i="3" r="J144"/>
  <c i="2" r="J1882"/>
  <c r="J1649"/>
  <c r="J1553"/>
  <c r="BK1382"/>
  <c r="BK1244"/>
  <c r="J1148"/>
  <c r="J1022"/>
  <c r="J923"/>
  <c r="BK829"/>
  <c r="J717"/>
  <c r="J635"/>
  <c r="J508"/>
  <c i="3" r="J243"/>
  <c i="2" r="J197"/>
  <c r="J1648"/>
  <c r="BK1478"/>
  <c r="BK1242"/>
  <c r="J1096"/>
  <c r="J929"/>
  <c r="J802"/>
  <c r="J641"/>
  <c r="BK336"/>
  <c i="3" r="J189"/>
  <c i="2" r="BK233"/>
  <c r="J1687"/>
  <c r="BK1618"/>
  <c r="J1478"/>
  <c r="J1394"/>
  <c r="BK1286"/>
  <c r="BK1180"/>
  <c r="J1059"/>
  <c r="J933"/>
  <c r="BK843"/>
  <c r="BK762"/>
  <c r="BK652"/>
  <c r="BK558"/>
  <c r="BK331"/>
  <c i="3" r="J202"/>
  <c i="4" r="BK90"/>
  <c i="2" r="J125"/>
  <c r="J1782"/>
  <c r="BK1660"/>
  <c r="BK1579"/>
  <c r="BK1459"/>
  <c r="BK1334"/>
  <c r="J1269"/>
  <c r="J1234"/>
  <c r="J1153"/>
  <c r="J1088"/>
  <c r="BK967"/>
  <c r="BK915"/>
  <c r="BK867"/>
  <c r="J793"/>
  <c r="J737"/>
  <c r="J645"/>
  <c r="BK514"/>
  <c i="3" r="BK233"/>
  <c i="4" r="BK95"/>
  <c i="2" r="J344"/>
  <c r="J1656"/>
  <c r="BK1565"/>
  <c r="J1359"/>
  <c r="BK1212"/>
  <c r="BK1096"/>
  <c r="J993"/>
  <c r="J925"/>
  <c r="BK873"/>
  <c r="BK823"/>
  <c r="J711"/>
  <c r="J595"/>
  <c r="J409"/>
  <c i="3" r="BK220"/>
  <c i="4" r="BK92"/>
  <c i="2" r="BK1934"/>
  <c r="BK1792"/>
  <c r="J1592"/>
  <c r="J1415"/>
  <c r="J1248"/>
  <c r="J1111"/>
  <c r="BK945"/>
  <c r="BK830"/>
  <c r="BK650"/>
  <c r="J386"/>
  <c i="3" r="J140"/>
  <c i="4" r="BK107"/>
  <c i="2" r="J1872"/>
  <c r="BK1710"/>
  <c r="BK1608"/>
  <c r="BK1475"/>
  <c r="BK1318"/>
  <c r="BK1190"/>
  <c r="BK1059"/>
  <c r="BK941"/>
  <c r="J877"/>
  <c r="BK821"/>
  <c r="J666"/>
  <c r="J528"/>
  <c r="J180"/>
  <c i="3" r="BK186"/>
  <c r="J91"/>
  <c i="4" r="BK97"/>
  <c i="2" r="J263"/>
  <c r="J1829"/>
  <c r="J1608"/>
  <c r="J1512"/>
  <c r="J1387"/>
  <c r="BK1260"/>
  <c r="J1125"/>
  <c r="BK1003"/>
  <c r="J915"/>
  <c r="BK853"/>
  <c r="BK808"/>
  <c r="J659"/>
  <c r="J526"/>
  <c i="1" r="AS54"/>
  <c i="2" r="J1800"/>
  <c r="J1618"/>
  <c r="J1543"/>
  <c r="BK1429"/>
  <c r="J1317"/>
  <c r="J1254"/>
  <c r="J1190"/>
  <c r="BK1050"/>
  <c r="BK962"/>
  <c r="J902"/>
  <c r="BK836"/>
  <c r="J773"/>
  <c r="J690"/>
  <c r="BK572"/>
  <c r="J258"/>
  <c i="3" r="BK105"/>
  <c i="2" r="BK258"/>
  <c r="J1704"/>
  <c r="BK1593"/>
  <c r="BK1387"/>
  <c r="J1252"/>
  <c r="BK1153"/>
  <c r="BK1036"/>
  <c r="BK891"/>
  <c r="J825"/>
  <c r="J652"/>
  <c r="J415"/>
  <c i="3" r="J129"/>
  <c i="4" r="J88"/>
  <c i="2" r="J221"/>
  <c r="J1743"/>
  <c r="BK1630"/>
  <c r="J1500"/>
  <c r="BK1333"/>
  <c r="J1208"/>
  <c r="BK1130"/>
  <c r="BK1008"/>
  <c r="J881"/>
  <c r="BK827"/>
  <c r="J697"/>
  <c r="BK590"/>
  <c r="BK208"/>
  <c i="3" r="J126"/>
  <c r="BK180"/>
  <c i="2" r="BK1875"/>
  <c r="J1792"/>
  <c r="BK1678"/>
  <c r="J1593"/>
  <c r="BK1507"/>
  <c r="BK1424"/>
  <c r="J1291"/>
  <c r="BK1250"/>
  <c r="BK1173"/>
  <c r="BK1112"/>
  <c r="BK1029"/>
  <c r="J937"/>
  <c r="J907"/>
  <c r="J830"/>
  <c r="J764"/>
  <c r="BK641"/>
  <c r="J543"/>
  <c r="BK322"/>
  <c i="4" r="J97"/>
  <c i="2" r="BK159"/>
  <c r="BK1800"/>
  <c r="BK1636"/>
  <c r="BK1502"/>
  <c r="BK1328"/>
  <c r="J1239"/>
  <c r="BK1128"/>
  <c r="J1013"/>
  <c r="J917"/>
  <c r="J843"/>
  <c r="BK760"/>
  <c r="BK697"/>
  <c r="J572"/>
  <c r="J353"/>
  <c i="3" r="J133"/>
  <c i="4" r="J105"/>
  <c i="2" r="BK1860"/>
  <c r="BK1649"/>
  <c r="J1444"/>
  <c r="BK1272"/>
  <c r="J1206"/>
  <c r="BK988"/>
  <c r="J919"/>
  <c r="J798"/>
  <c r="BK595"/>
  <c r="BK157"/>
  <c i="3" r="J228"/>
  <c i="2" r="J157"/>
  <c r="J1817"/>
  <c r="BK1585"/>
  <c r="J1452"/>
  <c r="J1377"/>
  <c r="J1267"/>
  <c r="J1115"/>
  <c r="J949"/>
  <c r="BK834"/>
  <c r="BK766"/>
  <c r="J620"/>
  <c r="BK442"/>
  <c i="3" r="BK207"/>
  <c r="BK202"/>
  <c i="4" r="BK88"/>
  <c i="2" r="J1905"/>
  <c r="J1798"/>
  <c r="J1657"/>
  <c r="BK1526"/>
  <c r="J1327"/>
  <c r="BK1252"/>
  <c r="J1140"/>
  <c r="J1034"/>
  <c r="BK939"/>
  <c r="J879"/>
  <c r="BK784"/>
  <c r="BK711"/>
  <c r="BK600"/>
  <c r="BK468"/>
  <c i="3" r="BK197"/>
  <c i="4" r="J92"/>
  <c i="2" r="J336"/>
  <c r="BK1834"/>
  <c r="J1710"/>
  <c r="J1584"/>
  <c r="BK1483"/>
  <c r="J1398"/>
  <c r="J1272"/>
  <c r="J1214"/>
  <c r="J1073"/>
  <c r="BK993"/>
  <c r="BK927"/>
  <c r="BK877"/>
  <c r="BK812"/>
  <c r="J731"/>
  <c r="BK645"/>
  <c r="BK528"/>
  <c i="3" r="BK223"/>
  <c i="4" r="J107"/>
  <c i="2" r="BK1823"/>
  <c r="J1630"/>
  <c r="BK1443"/>
  <c r="J1286"/>
  <c r="BK1115"/>
  <c r="J943"/>
  <c r="BK850"/>
  <c r="J699"/>
  <c r="BK543"/>
  <c r="BK180"/>
  <c i="4" r="J100"/>
  <c i="2" r="BK1858"/>
  <c r="J1518"/>
  <c r="BK1267"/>
  <c r="BK1148"/>
  <c r="BK923"/>
  <c r="J743"/>
  <c r="BK533"/>
  <c i="3" r="J174"/>
  <c i="2" r="J1860"/>
  <c r="BK1624"/>
  <c r="BK1444"/>
  <c r="BK1210"/>
  <c r="J1050"/>
  <c r="BK925"/>
  <c r="J850"/>
  <c r="BK706"/>
  <c r="BK386"/>
  <c i="3" r="J177"/>
  <c i="2" r="J1695"/>
  <c r="J1417"/>
  <c r="J1262"/>
  <c r="J1112"/>
  <c r="BK907"/>
  <c r="J786"/>
  <c r="BK625"/>
  <c r="J139"/>
  <c r="BK231"/>
  <c r="BK1725"/>
  <c r="J1502"/>
  <c r="BK1214"/>
  <c r="J1045"/>
  <c r="BK908"/>
  <c r="J747"/>
  <c r="BK508"/>
  <c i="3" r="BK214"/>
  <c r="BK192"/>
  <c i="2" r="BK1882"/>
  <c r="J1678"/>
  <c r="BK1490"/>
  <c r="J1297"/>
  <c r="BK1140"/>
  <c r="BK972"/>
  <c r="BK921"/>
  <c r="J829"/>
  <c r="J551"/>
  <c r="BK125"/>
  <c i="3" r="BK133"/>
  <c i="2" r="J233"/>
  <c r="J1754"/>
  <c r="BK1500"/>
  <c r="J1279"/>
  <c r="J1161"/>
  <c r="J1023"/>
  <c r="J927"/>
  <c r="BK832"/>
  <c r="BK731"/>
  <c r="BK615"/>
  <c r="BK420"/>
  <c i="3" r="BK189"/>
  <c i="2" r="J247"/>
  <c r="J1823"/>
  <c r="J1693"/>
  <c r="BK1567"/>
  <c r="BK1466"/>
  <c r="BK1359"/>
  <c r="BK1248"/>
  <c r="BK1168"/>
  <c r="J1104"/>
  <c r="BK970"/>
  <c r="BK910"/>
  <c r="J823"/>
  <c r="BK737"/>
  <c r="BK605"/>
  <c r="J303"/>
  <c i="4" r="J95"/>
  <c i="2" r="BK1798"/>
  <c r="BK1574"/>
  <c r="BK1349"/>
  <c r="J1224"/>
  <c r="BK1068"/>
  <c r="J910"/>
  <c r="BK782"/>
  <c r="BK455"/>
  <c i="3" r="BK169"/>
  <c i="4" l="1" r="T99"/>
  <c i="2" r="R112"/>
  <c r="T220"/>
  <c r="P534"/>
  <c r="R640"/>
  <c r="T710"/>
  <c r="T818"/>
  <c r="P914"/>
  <c r="R969"/>
  <c r="R1098"/>
  <c r="P1114"/>
  <c r="T1114"/>
  <c r="P1160"/>
  <c r="P1271"/>
  <c r="R1520"/>
  <c r="R1731"/>
  <c r="R1881"/>
  <c i="3" r="BK90"/>
  <c r="J90"/>
  <c r="J61"/>
  <c r="R121"/>
  <c i="2" r="T112"/>
  <c r="P220"/>
  <c r="R534"/>
  <c r="T640"/>
  <c r="R658"/>
  <c r="BK852"/>
  <c r="J852"/>
  <c r="J72"/>
  <c r="BK914"/>
  <c r="J914"/>
  <c r="J73"/>
  <c r="T969"/>
  <c r="T1098"/>
  <c r="BK1127"/>
  <c r="J1127"/>
  <c r="J78"/>
  <c r="R1271"/>
  <c r="BK1659"/>
  <c r="J1659"/>
  <c r="J86"/>
  <c r="BK1833"/>
  <c r="J1833"/>
  <c r="J88"/>
  <c i="3" r="P90"/>
  <c r="R166"/>
  <c r="P183"/>
  <c r="T191"/>
  <c i="2" r="BK112"/>
  <c r="J112"/>
  <c r="J61"/>
  <c r="BK312"/>
  <c r="J312"/>
  <c r="J64"/>
  <c r="BK710"/>
  <c r="J710"/>
  <c r="J70"/>
  <c r="R818"/>
  <c r="T914"/>
  <c r="BK951"/>
  <c r="J951"/>
  <c r="J74"/>
  <c r="T951"/>
  <c r="BK1098"/>
  <c r="J1098"/>
  <c r="J76"/>
  <c r="BK1114"/>
  <c r="J1114"/>
  <c r="J77"/>
  <c r="BK1198"/>
  <c r="J1198"/>
  <c r="J80"/>
  <c r="R1241"/>
  <c r="P1477"/>
  <c r="P1659"/>
  <c r="P1833"/>
  <c i="3" r="R90"/>
  <c r="R89"/>
  <c r="T166"/>
  <c r="BK183"/>
  <c r="J183"/>
  <c r="J66"/>
  <c r="R222"/>
  <c i="2" r="BK220"/>
  <c r="J220"/>
  <c r="J62"/>
  <c r="BK534"/>
  <c r="J534"/>
  <c r="J65"/>
  <c r="BK658"/>
  <c r="BK818"/>
  <c r="J818"/>
  <c r="J71"/>
  <c r="R914"/>
  <c r="R951"/>
  <c r="P1127"/>
  <c r="R1127"/>
  <c r="T1271"/>
  <c r="R1477"/>
  <c r="BK1731"/>
  <c r="J1731"/>
  <c r="J87"/>
  <c r="T1833"/>
  <c r="T312"/>
  <c r="BK640"/>
  <c r="J640"/>
  <c r="J66"/>
  <c r="T658"/>
  <c r="P818"/>
  <c r="T1160"/>
  <c r="BK1271"/>
  <c r="J1271"/>
  <c r="J83"/>
  <c r="T1520"/>
  <c r="T1731"/>
  <c r="T1881"/>
  <c i="3" r="BK121"/>
  <c r="J121"/>
  <c r="J62"/>
  <c r="BK166"/>
  <c r="J166"/>
  <c r="J63"/>
  <c r="R183"/>
  <c r="T183"/>
  <c r="R191"/>
  <c r="R182"/>
  <c r="T222"/>
  <c i="4" r="BK87"/>
  <c r="BK94"/>
  <c r="J94"/>
  <c r="J62"/>
  <c r="BK99"/>
  <c r="J99"/>
  <c r="J63"/>
  <c r="R104"/>
  <c i="2" r="P112"/>
  <c r="R220"/>
  <c r="T534"/>
  <c r="R710"/>
  <c r="R852"/>
  <c r="P969"/>
  <c r="T1127"/>
  <c r="R1198"/>
  <c r="BK1241"/>
  <c r="J1241"/>
  <c r="J81"/>
  <c r="BK1520"/>
  <c r="J1520"/>
  <c r="J85"/>
  <c r="R1659"/>
  <c r="P1881"/>
  <c i="3" r="T90"/>
  <c r="P166"/>
  <c r="P191"/>
  <c r="P222"/>
  <c i="4" r="T87"/>
  <c r="T94"/>
  <c r="BK104"/>
  <c r="J104"/>
  <c r="J64"/>
  <c r="T104"/>
  <c i="2" r="P312"/>
  <c r="P710"/>
  <c r="T852"/>
  <c r="P951"/>
  <c r="BK1160"/>
  <c r="J1160"/>
  <c r="J79"/>
  <c r="P1198"/>
  <c r="P1241"/>
  <c r="BK1266"/>
  <c r="J1266"/>
  <c r="J82"/>
  <c r="R1266"/>
  <c r="BK1477"/>
  <c r="J1477"/>
  <c r="J84"/>
  <c r="T1477"/>
  <c r="P1731"/>
  <c r="R1833"/>
  <c i="3" r="T121"/>
  <c r="T89"/>
  <c r="BK191"/>
  <c r="J191"/>
  <c r="J67"/>
  <c r="BK222"/>
  <c r="J222"/>
  <c r="J68"/>
  <c i="4" r="R87"/>
  <c r="R94"/>
  <c r="P99"/>
  <c i="2" r="R312"/>
  <c r="P640"/>
  <c r="P658"/>
  <c r="P852"/>
  <c r="BK969"/>
  <c r="J969"/>
  <c r="J75"/>
  <c r="P1098"/>
  <c r="R1114"/>
  <c r="R1160"/>
  <c r="T1198"/>
  <c r="T1241"/>
  <c r="P1266"/>
  <c r="T1266"/>
  <c r="P1520"/>
  <c r="T1659"/>
  <c r="BK1881"/>
  <c r="J1881"/>
  <c r="J90"/>
  <c i="3" r="P121"/>
  <c i="4" r="P87"/>
  <c r="P94"/>
  <c r="R99"/>
  <c r="P104"/>
  <c i="2" r="BK302"/>
  <c r="J302"/>
  <c r="J63"/>
  <c r="BK1874"/>
  <c r="J1874"/>
  <c r="J89"/>
  <c r="BK654"/>
  <c r="J654"/>
  <c r="J67"/>
  <c i="3" r="BK179"/>
  <c r="J179"/>
  <c r="J64"/>
  <c i="4" r="BK109"/>
  <c r="J109"/>
  <c r="J65"/>
  <c i="3" r="BK182"/>
  <c r="J182"/>
  <c r="J65"/>
  <c i="4" r="E48"/>
  <c r="F55"/>
  <c r="BE92"/>
  <c r="BE100"/>
  <c r="BE110"/>
  <c r="BE102"/>
  <c r="J52"/>
  <c r="J82"/>
  <c r="BE105"/>
  <c r="BE90"/>
  <c r="BE97"/>
  <c r="BE95"/>
  <c r="BE88"/>
  <c r="BE107"/>
  <c i="3" r="F55"/>
  <c r="BE113"/>
  <c r="BE126"/>
  <c r="E78"/>
  <c r="BE144"/>
  <c r="BE167"/>
  <c r="BE177"/>
  <c r="BE197"/>
  <c r="J55"/>
  <c r="BE140"/>
  <c r="BE169"/>
  <c r="BE184"/>
  <c i="2" r="BK111"/>
  <c r="J111"/>
  <c r="J60"/>
  <c i="3" r="J82"/>
  <c r="BE105"/>
  <c r="BE122"/>
  <c r="BE129"/>
  <c r="BE164"/>
  <c r="BE174"/>
  <c r="BE180"/>
  <c r="BE189"/>
  <c r="BE202"/>
  <c r="BE233"/>
  <c r="BE243"/>
  <c i="2" r="J658"/>
  <c r="J69"/>
  <c i="3" r="BE98"/>
  <c r="BE133"/>
  <c r="BE158"/>
  <c r="BE187"/>
  <c r="BE192"/>
  <c r="BE214"/>
  <c r="BE91"/>
  <c r="BE137"/>
  <c r="BE151"/>
  <c r="BE186"/>
  <c r="BE207"/>
  <c r="BE220"/>
  <c r="BE223"/>
  <c r="BE228"/>
  <c r="BE238"/>
  <c r="BE251"/>
  <c i="2" r="BE113"/>
  <c r="BE177"/>
  <c r="BE206"/>
  <c r="BE353"/>
  <c r="J52"/>
  <c r="J55"/>
  <c r="BE208"/>
  <c r="BE231"/>
  <c r="BE233"/>
  <c r="BE247"/>
  <c r="F107"/>
  <c r="BE139"/>
  <c r="BE258"/>
  <c r="BE263"/>
  <c r="BE313"/>
  <c r="BE331"/>
  <c r="BE221"/>
  <c r="BE242"/>
  <c r="BE277"/>
  <c r="BE303"/>
  <c r="BE376"/>
  <c r="BE386"/>
  <c r="BE409"/>
  <c r="BE415"/>
  <c r="BE420"/>
  <c r="BE436"/>
  <c r="BE442"/>
  <c r="BE449"/>
  <c r="BE455"/>
  <c r="BE462"/>
  <c r="BE468"/>
  <c r="BE474"/>
  <c r="BE491"/>
  <c r="BE497"/>
  <c r="BE508"/>
  <c r="BE514"/>
  <c r="BE526"/>
  <c r="BE528"/>
  <c r="BE533"/>
  <c r="BE535"/>
  <c r="BE543"/>
  <c r="BE551"/>
  <c r="BE558"/>
  <c r="BE565"/>
  <c r="BE572"/>
  <c r="BE579"/>
  <c r="BE584"/>
  <c r="BE590"/>
  <c r="BE595"/>
  <c r="BE600"/>
  <c r="BE605"/>
  <c r="BE610"/>
  <c r="BE615"/>
  <c r="BE620"/>
  <c r="BE625"/>
  <c r="BE627"/>
  <c r="BE635"/>
  <c r="BE641"/>
  <c r="BE643"/>
  <c r="BE645"/>
  <c r="BE648"/>
  <c r="BE650"/>
  <c r="BE652"/>
  <c r="BE655"/>
  <c r="BE659"/>
  <c r="BE666"/>
  <c r="BE668"/>
  <c r="BE676"/>
  <c r="BE683"/>
  <c r="BE690"/>
  <c r="BE697"/>
  <c r="BE699"/>
  <c r="BE706"/>
  <c r="BE708"/>
  <c r="BE711"/>
  <c r="BE717"/>
  <c r="BE719"/>
  <c r="BE725"/>
  <c r="BE731"/>
  <c r="BE737"/>
  <c r="BE743"/>
  <c r="BE747"/>
  <c r="BE758"/>
  <c r="BE760"/>
  <c r="BE762"/>
  <c r="BE764"/>
  <c r="BE766"/>
  <c r="BE773"/>
  <c r="BE780"/>
  <c r="BE782"/>
  <c r="BE784"/>
  <c r="BE786"/>
  <c r="BE793"/>
  <c r="BE798"/>
  <c r="BE802"/>
  <c r="BE808"/>
  <c r="BE812"/>
  <c r="BE816"/>
  <c r="BE819"/>
  <c r="BE821"/>
  <c r="BE823"/>
  <c r="BE825"/>
  <c r="BE827"/>
  <c r="BE829"/>
  <c r="BE830"/>
  <c r="BE832"/>
  <c r="BE834"/>
  <c r="BE836"/>
  <c r="BE841"/>
  <c r="BE843"/>
  <c r="BE848"/>
  <c r="BE850"/>
  <c r="BE853"/>
  <c r="BE858"/>
  <c r="BE863"/>
  <c r="BE865"/>
  <c r="BE867"/>
  <c r="BE869"/>
  <c r="BE871"/>
  <c r="BE873"/>
  <c r="BE875"/>
  <c r="BE877"/>
  <c r="BE879"/>
  <c r="BE881"/>
  <c r="BE886"/>
  <c r="BE891"/>
  <c r="BE898"/>
  <c r="BE900"/>
  <c r="BE902"/>
  <c r="BE907"/>
  <c r="BE908"/>
  <c r="BE910"/>
  <c r="BE912"/>
  <c r="BE915"/>
  <c r="BE917"/>
  <c r="BE919"/>
  <c r="BE921"/>
  <c r="BE923"/>
  <c r="BE925"/>
  <c r="BE927"/>
  <c r="BE929"/>
  <c r="BE931"/>
  <c r="BE933"/>
  <c r="BE935"/>
  <c r="BE937"/>
  <c r="BE939"/>
  <c r="BE941"/>
  <c r="BE943"/>
  <c r="BE945"/>
  <c r="BE947"/>
  <c r="BE949"/>
  <c r="BE952"/>
  <c r="BE957"/>
  <c r="BE962"/>
  <c r="BE967"/>
  <c r="BE970"/>
  <c r="BE972"/>
  <c r="BE979"/>
  <c r="BE988"/>
  <c r="BE993"/>
  <c r="BE1003"/>
  <c r="BE1008"/>
  <c r="BE1013"/>
  <c r="BE1022"/>
  <c r="BE1023"/>
  <c r="BE1028"/>
  <c r="BE1029"/>
  <c r="BE1034"/>
  <c r="BE1036"/>
  <c r="BE1038"/>
  <c r="BE1045"/>
  <c r="BE1050"/>
  <c r="BE1059"/>
  <c r="BE1068"/>
  <c r="BE1073"/>
  <c r="BE1086"/>
  <c r="BE1088"/>
  <c r="BE1096"/>
  <c r="BE1099"/>
  <c r="BE1104"/>
  <c r="BE1111"/>
  <c r="BE1112"/>
  <c r="BE1115"/>
  <c r="BE1117"/>
  <c r="BE1123"/>
  <c r="BE1125"/>
  <c r="BE1128"/>
  <c r="BE1130"/>
  <c r="BE1135"/>
  <c r="BE1140"/>
  <c r="BE1145"/>
  <c r="BE1148"/>
  <c r="BE1153"/>
  <c r="BE1158"/>
  <c r="BE1161"/>
  <c r="BE1163"/>
  <c r="BE1168"/>
  <c r="BE1173"/>
  <c r="BE1180"/>
  <c r="BE1185"/>
  <c r="BE1190"/>
  <c r="BE1194"/>
  <c r="BE1196"/>
  <c r="BE1199"/>
  <c r="BE1204"/>
  <c r="BE1206"/>
  <c r="BE1208"/>
  <c r="BE1210"/>
  <c r="BE1212"/>
  <c r="BE1214"/>
  <c r="BE1219"/>
  <c r="BE1224"/>
  <c r="BE1229"/>
  <c r="BE1234"/>
  <c r="BE1239"/>
  <c r="BE1242"/>
  <c r="BE1244"/>
  <c r="BE1246"/>
  <c r="BE1248"/>
  <c r="BE1250"/>
  <c r="BE1252"/>
  <c r="BE1254"/>
  <c r="BE1256"/>
  <c r="BE1258"/>
  <c r="BE1260"/>
  <c r="BE1262"/>
  <c r="BE1264"/>
  <c r="BE1267"/>
  <c r="BE1269"/>
  <c r="BE1272"/>
  <c r="BE1279"/>
  <c r="BE1286"/>
  <c r="BE1291"/>
  <c r="BE1296"/>
  <c r="BE1297"/>
  <c r="BE1302"/>
  <c r="BE1303"/>
  <c r="BE1311"/>
  <c r="BE1312"/>
  <c r="BE1317"/>
  <c r="BE1318"/>
  <c r="BE1327"/>
  <c r="BE1328"/>
  <c r="BE1333"/>
  <c r="BE1334"/>
  <c r="BE1349"/>
  <c r="BE1359"/>
  <c r="BE1369"/>
  <c r="BE1377"/>
  <c r="BE1382"/>
  <c r="BE1387"/>
  <c r="BE1394"/>
  <c r="BE1398"/>
  <c r="BE1402"/>
  <c r="BE1407"/>
  <c r="BE1408"/>
  <c r="BE1415"/>
  <c r="BE1417"/>
  <c r="BE1424"/>
  <c r="BE1429"/>
  <c r="BE1434"/>
  <c r="BE1436"/>
  <c r="BE1443"/>
  <c r="BE1444"/>
  <c r="BE1452"/>
  <c r="BE1459"/>
  <c r="BE1466"/>
  <c r="BE1467"/>
  <c r="BE1475"/>
  <c r="BE1478"/>
  <c r="BE1483"/>
  <c r="BE1490"/>
  <c r="BE1495"/>
  <c r="BE1500"/>
  <c r="BE1502"/>
  <c r="BE1507"/>
  <c r="BE1512"/>
  <c r="BE1513"/>
  <c r="BE1518"/>
  <c r="BE1521"/>
  <c r="BE1526"/>
  <c r="BE1533"/>
  <c r="BE1538"/>
  <c r="BE1543"/>
  <c r="BE1548"/>
  <c r="BE1553"/>
  <c r="BE1558"/>
  <c r="BE1560"/>
  <c r="BE1565"/>
  <c r="BE1567"/>
  <c r="BE1572"/>
  <c r="BE1574"/>
  <c r="BE1579"/>
  <c r="BE1584"/>
  <c r="BE1585"/>
  <c r="BE1592"/>
  <c r="BE1593"/>
  <c r="BE1608"/>
  <c r="BE1618"/>
  <c r="BE1624"/>
  <c r="BE1629"/>
  <c r="BE1630"/>
  <c r="BE1631"/>
  <c r="BE1636"/>
  <c r="BE1637"/>
  <c r="BE1648"/>
  <c r="BE1649"/>
  <c r="BE1656"/>
  <c r="BE1657"/>
  <c r="BE1660"/>
  <c r="BE1669"/>
  <c r="BE1678"/>
  <c r="BE1687"/>
  <c r="BE1693"/>
  <c r="BE1695"/>
  <c r="BE1704"/>
  <c r="BE1710"/>
  <c r="BE1719"/>
  <c r="BE1725"/>
  <c r="BE1732"/>
  <c r="BE1743"/>
  <c r="BE1754"/>
  <c r="BE1765"/>
  <c r="BE1776"/>
  <c r="BE1782"/>
  <c r="BE1784"/>
  <c r="BE1790"/>
  <c r="BE1792"/>
  <c r="BE1798"/>
  <c r="BE1800"/>
  <c r="BE1811"/>
  <c r="BE1817"/>
  <c r="BE1823"/>
  <c r="BE1829"/>
  <c r="BE1831"/>
  <c r="BE1834"/>
  <c r="BE1844"/>
  <c r="BE1849"/>
  <c r="BE1858"/>
  <c r="BE1860"/>
  <c r="BE1870"/>
  <c r="BE1872"/>
  <c r="BE1875"/>
  <c r="BE1882"/>
  <c r="BE1905"/>
  <c r="BE1934"/>
  <c r="E100"/>
  <c r="BE125"/>
  <c r="BE157"/>
  <c r="BE226"/>
  <c r="BE252"/>
  <c r="BE159"/>
  <c r="BE183"/>
  <c r="BE287"/>
  <c r="BE336"/>
  <c r="BE344"/>
  <c r="BE180"/>
  <c r="BE197"/>
  <c r="BE322"/>
  <c r="F36"/>
  <c i="1" r="BC55"/>
  <c i="4" r="F36"/>
  <c i="1" r="BC57"/>
  <c i="3" r="F36"/>
  <c i="1" r="BC56"/>
  <c i="4" r="J34"/>
  <c i="1" r="AW57"/>
  <c i="2" r="F35"/>
  <c i="1" r="BB55"/>
  <c i="3" r="F35"/>
  <c i="1" r="BB56"/>
  <c i="4" r="F37"/>
  <c i="1" r="BD57"/>
  <c i="3" r="F34"/>
  <c i="1" r="BA56"/>
  <c i="2" r="F34"/>
  <c i="1" r="BA55"/>
  <c i="2" r="J34"/>
  <c i="1" r="AW55"/>
  <c i="3" r="J34"/>
  <c i="1" r="AW56"/>
  <c i="4" r="F34"/>
  <c i="1" r="BA57"/>
  <c i="3" r="F37"/>
  <c i="1" r="BD56"/>
  <c i="4" r="F35"/>
  <c i="1" r="BB57"/>
  <c i="2" r="F37"/>
  <c i="1" r="BD55"/>
  <c i="3" l="1" r="BK89"/>
  <c i="2" r="P111"/>
  <c r="BK657"/>
  <c r="J657"/>
  <c r="J68"/>
  <c i="3" r="BK88"/>
  <c r="J88"/>
  <c r="J59"/>
  <c i="2" r="P657"/>
  <c i="3" r="P182"/>
  <c i="2" r="T111"/>
  <c r="T657"/>
  <c i="4" r="P86"/>
  <c r="P85"/>
  <c i="1" r="AU57"/>
  <c i="4" r="R86"/>
  <c r="R85"/>
  <c i="3" r="T182"/>
  <c r="T88"/>
  <c r="R88"/>
  <c i="4" r="T86"/>
  <c r="T85"/>
  <c i="3" r="P89"/>
  <c r="P88"/>
  <c i="1" r="AU56"/>
  <c i="2" r="R657"/>
  <c i="4" r="BK86"/>
  <c r="J86"/>
  <c r="J60"/>
  <c i="2" r="R111"/>
  <c i="4" r="J87"/>
  <c r="J61"/>
  <c i="3" r="J89"/>
  <c r="J60"/>
  <c i="2" r="BK110"/>
  <c r="J110"/>
  <c i="3" r="J33"/>
  <c i="1" r="AV56"/>
  <c r="AT56"/>
  <c i="4" r="J33"/>
  <c i="1" r="AV57"/>
  <c r="AT57"/>
  <c i="2" r="J33"/>
  <c i="1" r="AV55"/>
  <c r="AT55"/>
  <c i="3" r="F33"/>
  <c i="1" r="AZ56"/>
  <c i="2" r="F33"/>
  <c i="1" r="AZ55"/>
  <c r="BB54"/>
  <c r="AX54"/>
  <c i="3" r="J30"/>
  <c i="1" r="AG56"/>
  <c r="BC54"/>
  <c r="W32"/>
  <c r="BA54"/>
  <c r="W30"/>
  <c r="BD54"/>
  <c r="W33"/>
  <c i="4" r="F33"/>
  <c i="1" r="AZ57"/>
  <c i="2" r="J30"/>
  <c i="1" r="AG55"/>
  <c i="2" l="1" r="T110"/>
  <c r="R110"/>
  <c r="P110"/>
  <c i="1" r="AU55"/>
  <c i="4" r="BK85"/>
  <c r="J85"/>
  <c r="J59"/>
  <c i="1" r="AN56"/>
  <c r="AN55"/>
  <c i="2" r="J59"/>
  <c i="3" r="J39"/>
  <c i="2" r="J39"/>
  <c i="1" r="AU54"/>
  <c r="AZ54"/>
  <c r="AV54"/>
  <c r="AK29"/>
  <c r="AY54"/>
  <c r="W31"/>
  <c r="AW54"/>
  <c r="AK30"/>
  <c i="4" l="1" r="J30"/>
  <c i="1" r="AG57"/>
  <c r="AG54"/>
  <c r="AK26"/>
  <c r="AK35"/>
  <c r="W29"/>
  <c r="AT54"/>
  <c i="4" l="1" r="J39"/>
  <c i="1" r="AN54"/>
  <c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<sst xmlns="http://schemas.openxmlformats.org/spreadsheetml/2006/main">
  <si>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</si>
  <si>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</si>
  <si>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</si>
  <si>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</si>
  <si>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</si>
  <si>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{2c6bacd4-9187-46c7-a033-3354ceb7578c}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</si>
  <si>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</si>
  <si>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</si>
  <si>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</si>
  <si>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</si>
  <si>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</si>
  <si>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</si>
  <si>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</si>
  <si>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</si>
  <si>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</si>
  <si>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</si>
  <si>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</si>
  <si>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ZMĚNA ČÁSTI DOKONČENÉ STAVBY Č.P. 814 - OLOMOUC</t>
  </si>
  <si>
    <t>KSO:</t>
  </si>
  <si>
    <t/>
  </si>
  <si>
    <t>CC-CZ:</t>
  </si>
  <si>
    <t>Místo:</t>
  </si>
  <si>
    <t xml:space="preserve"> </t>
  </si>
  <si>
    <t>Datum:</t>
  </si>
  <si>
    <t>21. 7. 2024</t>
  </si>
  <si>
    <t>Zadavatel:</t>
  </si>
  <si>
    <t>IČ:</t>
  </si>
  <si>
    <t>60799358</t>
  </si>
  <si>
    <t>Metropolitní kapitula u svatého Václava v Olomouci</t>
  </si>
  <si>
    <t>DIČ:</t>
  </si>
  <si>
    <t>CZ60799358</t>
  </si>
  <si>
    <t>Uchazeč:</t>
  </si>
  <si>
    <t>Vyplň údaj</t>
  </si>
  <si>
    <t>Projektant:</t>
  </si>
  <si>
    <t>06586163</t>
  </si>
  <si>
    <t>INTEGRAPLAN v.o.s.</t>
  </si>
  <si>
    <t>CZ06586163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</si>
  <si>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</si>
  <si>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</si>
  <si>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</si>
  <si>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</si>
  <si>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</si>
  <si>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</si>
  <si>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</si>
  <si>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</si>
  <si>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</si>
  <si>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</si>
  <si>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</si>
  <si>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</si>
  <si>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</si>
  <si>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</si>
  <si>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</si>
  <si>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</si>
  <si>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</si>
  <si>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</si>
  <si>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</si>
  <si>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</si>
  <si>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</si>
  <si>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</si>
  <si>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</si>
  <si>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</si>
  <si>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</si>
  <si>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</si>
  <si>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</si>
  <si>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</si>
  <si>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</si>
  <si>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</si>
  <si>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</si>
  <si>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</si>
  <si>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</si>
  <si>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</si>
  <si>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</si>
  <si>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</si>
  <si>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</si>
  <si>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</si>
  <si>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</si>
  <si>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</si>
  <si>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</si>
  <si>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</si>
  <si>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</si>
  <si>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</si>
  <si>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úpravy vnitřních prostor</t>
  </si>
  <si>
    <t>STA</t>
  </si>
  <si>
    <t>1</t>
  </si>
  <si>
    <t>{61961342-5dbe-40ea-a85e-39563ed92a2a}</t>
  </si>
  <si>
    <t>2</t>
  </si>
  <si>
    <t>SO02</t>
  </si>
  <si>
    <t xml:space="preserve">Hradební  zeď</t>
  </si>
  <si>
    <t>{5a241601-92ab-4bdd-9834-10d1fa6f8396}</t>
  </si>
  <si>
    <t>VRN</t>
  </si>
  <si>
    <t>Vedlejší rozpočtové náklady</t>
  </si>
  <si>
    <t>{b0ba91af-bce4-4173-a7d0-d804c459bd5c}</t>
  </si>
  <si>
    <t>KRYCÍ LIST SOUPISU PRACÍ</t>
  </si>
  <si>
    <t>Objekt:</t>
  </si>
  <si>
    <t>SO01 - Stavební úpravy vnitřních prostor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</si>
  <si>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</si>
  <si>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</si>
  <si>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</si>
  <si>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</si>
  <si>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</si>
  <si>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</si>
  <si>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</si>
  <si>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</si>
  <si>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</si>
  <si>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</si>
  <si>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</si>
  <si>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</si>
  <si>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</si>
  <si>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</si>
  <si>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</si>
  <si>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</si>
  <si>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</si>
  <si>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</si>
  <si>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</si>
  <si>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</si>
  <si>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</si>
  <si>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</si>
  <si>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</si>
  <si>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</si>
  <si>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</si>
  <si>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</si>
  <si>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</si>
  <si>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</si>
  <si>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</si>
  <si>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</si>
  <si>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</si>
  <si>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</si>
  <si>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</si>
  <si>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</si>
  <si>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</si>
  <si>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</si>
  <si>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</si>
  <si>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</si>
  <si>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</si>
  <si>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</si>
  <si>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</si>
  <si>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</si>
  <si>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</si>
  <si>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</si>
  <si>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</si>
  <si>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</si>
  <si>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</si>
  <si>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</si>
  <si>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</si>
  <si>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</si>
  <si>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</si>
  <si>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</si>
  <si>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</si>
  <si>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</si>
  <si>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ručně zapažené i nezapažené v hornině třídy těžitelnosti I skupiny 3</t>
  </si>
  <si>
    <t>m3</t>
  </si>
  <si>
    <t>CS ÚRS 2024 02</t>
  </si>
  <si>
    <t>4</t>
  </si>
  <si>
    <t>-1745969478</t>
  </si>
  <si>
    <t>Online PSC</t>
  </si>
  <si>
    <t>https://podminky.urs.cz/item/CS_URS_2024_02/122211101</t>
  </si>
  <si>
    <t>VV</t>
  </si>
  <si>
    <t>místn.č. 1.1. - 1.16</t>
  </si>
  <si>
    <t>pro skladby podlah S1 - S5</t>
  </si>
  <si>
    <t>(17,50+2,40+5,50+2,20+1,40+1,50+1,40+1,20+1,60+1,10+5,90)*0,10</t>
  </si>
  <si>
    <t>(12,20+(25,90-(1,85*1,30))+12,30+10,10+13,40)*0,10</t>
  </si>
  <si>
    <t>Mezisoučet</t>
  </si>
  <si>
    <t>3</t>
  </si>
  <si>
    <t>místn.č. 1.19</t>
  </si>
  <si>
    <t>pro skladbu podlahy S6</t>
  </si>
  <si>
    <t>9,30*0,20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</si>
  <si>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</si>
  <si>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</si>
  <si>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</si>
  <si>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-780080770</t>
  </si>
  <si>
    <t>https://podminky.urs.cz/item/CS_URS_2024_02/132212131</t>
  </si>
  <si>
    <t>obkopání stávajících svislých stěn a základových konstrukcí - pro osazení nopové fólie s geotextilií</t>
  </si>
  <si>
    <t>(3,35+3,95+3,0+3,25+0,55+0,70+0,60+2,10+3,30+0,50+2,50+5,20+2,70+4,10)*0,50*0,70</t>
  </si>
  <si>
    <t>(3,0+1,40+0,70+0,50+3,45+3,50+0,90+3,35+3,0+7,10+5,55*2+3,20+4,0+3,0+4,90+1,50+5,40)*0,50*0,70</t>
  </si>
  <si>
    <t>(1,30*2+0,80+2,60*2+4,50*2+3,50*2+2,90*4)*0,50*0,70</t>
  </si>
  <si>
    <t>pro ležatou kanalizaci</t>
  </si>
  <si>
    <t>(14,0+14,0+14,0)*0,50*0,80</t>
  </si>
  <si>
    <t>pro plyn v podlaze</t>
  </si>
  <si>
    <t>11,0*0,50*0,80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</si>
  <si>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</si>
  <si>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</si>
  <si>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-1562362198</t>
  </si>
  <si>
    <t>https://podminky.urs.cz/item/CS_URS_2024_02/162211311</t>
  </si>
  <si>
    <t>ležatá kanalizace</t>
  </si>
  <si>
    <t>(14,0+14,0+14,0)*0,50*0,50</t>
  </si>
  <si>
    <t>11,0*0,50*0,50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</si>
  <si>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</si>
  <si>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</si>
  <si>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-325225210</t>
  </si>
  <si>
    <t>https://podminky.urs.cz/item/CS_URS_2024_02/162211319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</si>
  <si>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</si>
  <si>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</si>
  <si>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</si>
  <si>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-1359524093</t>
  </si>
  <si>
    <t>https://podminky.urs.cz/item/CS_URS_2024_02/162751117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</si>
  <si>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</si>
  <si>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</si>
  <si>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</si>
  <si>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85753111</t>
  </si>
  <si>
    <t>https://podminky.urs.cz/item/CS_URS_2024_02/162751119</t>
  </si>
  <si>
    <t>26,43*10 'Přepočtené koeficientem množství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</si>
  <si>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</si>
  <si>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</si>
  <si>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</si>
  <si>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</si>
  <si>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-1074616893</t>
  </si>
  <si>
    <t>https://podminky.urs.cz/item/CS_URS_2024_02/171201221</t>
  </si>
  <si>
    <t>26,43*1,7 'Přepočtené koeficientem množství</t>
  </si>
  <si>
    <t>8</t>
  </si>
  <si>
    <t>174111102</t>
  </si>
  <si>
    <t>Zásyp sypaninou z jakékoliv horniny ručně s uložením výkopku ve vrstvách se zhutněním v uzavřených prostorách s urovnáním povrchu zásypu</t>
  </si>
  <si>
    <t>578092670</t>
  </si>
  <si>
    <t>https://podminky.urs.cz/item/CS_URS_2024_02/174111102</t>
  </si>
  <si>
    <t>(14,0+14,0+14,0)*0,50*0,30</t>
  </si>
  <si>
    <t>11,0*0,50*0,30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</si>
  <si>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</si>
  <si>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</si>
  <si>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</si>
  <si>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-1019277895</t>
  </si>
  <si>
    <t>https://podminky.urs.cz/item/CS_URS_2024_02/175111101</t>
  </si>
  <si>
    <t>(14,0+14,0+14,0)*0,50*0,40</t>
  </si>
  <si>
    <t>11,0*0,50*0,40</t>
  </si>
  <si>
    <t>10</t>
  </si>
  <si>
    <t>M</t>
  </si>
  <si>
    <t>58337308</t>
  </si>
  <si>
    <t>štěrkopísek frakce 0/2</t>
  </si>
  <si>
    <t>1373409328</t>
  </si>
  <si>
    <t>10,6*2 'Přepočtené koeficientem množství</t>
  </si>
  <si>
    <t>11</t>
  </si>
  <si>
    <t>181912112</t>
  </si>
  <si>
    <t>Úprava pláně vyrovnáním výškových rozdílů ručně v hornině třídy těžitelnosti I skupiny 3 se zhutněním</t>
  </si>
  <si>
    <t>m2</t>
  </si>
  <si>
    <t>-1102012771</t>
  </si>
  <si>
    <t>https://podminky.urs.cz/item/CS_URS_2024_02/181912112</t>
  </si>
  <si>
    <t>(17,50+2,40+5,50+2,20+1,40+1,50+1,40+1,20+1,60+1,10+5,90)</t>
  </si>
  <si>
    <t>(12,20+(25,90-(1,85*1,30))+12,30+10,10+13,40)</t>
  </si>
  <si>
    <t>9,30</t>
  </si>
  <si>
    <t>Svislé a kompletní konstrukce</t>
  </si>
  <si>
    <t>3142352</t>
  </si>
  <si>
    <t>Horizontální odkouření - koaxiál 60/100 – 1,5 m</t>
  </si>
  <si>
    <t>kus</t>
  </si>
  <si>
    <t>1826516155</t>
  </si>
  <si>
    <t>https://podminky.urs.cz/item/CS_URS_2024_02/3142352</t>
  </si>
  <si>
    <t>strojovna</t>
  </si>
  <si>
    <t>13</t>
  </si>
  <si>
    <t>3142353</t>
  </si>
  <si>
    <t>Vertikální odkouření komínem – pr, 60 - 6 m</t>
  </si>
  <si>
    <t>-786224674</t>
  </si>
  <si>
    <t>https://podminky.urs.cz/item/CS_URS_2024_02/3142353</t>
  </si>
  <si>
    <t>14</t>
  </si>
  <si>
    <t>314235484</t>
  </si>
  <si>
    <t>Ukončení komínu hlavicí odkouření</t>
  </si>
  <si>
    <t>-1153287938</t>
  </si>
  <si>
    <t>https://podminky.urs.cz/item/CS_URS_2024_02/314235484</t>
  </si>
  <si>
    <t>15</t>
  </si>
  <si>
    <t>317142420</t>
  </si>
  <si>
    <t>Překlady nenosné z pórobetonu osazené do tenkého maltového lože, výšky do 250 mm, šířky překladu 100 mm, délky překladu do 1000 mm</t>
  </si>
  <si>
    <t>-293675962</t>
  </si>
  <si>
    <t>https://podminky.urs.cz/item/CS_URS_2024_02/317142420</t>
  </si>
  <si>
    <t>místn.č. 1.4, 1.5, 1.6</t>
  </si>
  <si>
    <t>místn.č. 1.8</t>
  </si>
  <si>
    <t>16</t>
  </si>
  <si>
    <t>317142422</t>
  </si>
  <si>
    <t>Překlady nenosné z pórobetonu osazené do tenkého maltového lože, výšky do 250 mm, šířky překladu 100 mm, délky překladu přes 1000 do 1250 mm</t>
  </si>
  <si>
    <t>1466528916</t>
  </si>
  <si>
    <t>https://podminky.urs.cz/item/CS_URS_2024_02/317142422</t>
  </si>
  <si>
    <t>místn.č. 1.9</t>
  </si>
  <si>
    <t>17</t>
  </si>
  <si>
    <t>317234410</t>
  </si>
  <si>
    <t>Vyzdívka mezi nosníky cihlami pálenými na maltu cementovou</t>
  </si>
  <si>
    <t>366779873</t>
  </si>
  <si>
    <t>https://podminky.urs.cz/item/CS_URS_2024_02/317234410</t>
  </si>
  <si>
    <t>nový dveřním otvorem mezi místn.č. 1.13 - 1.16</t>
  </si>
  <si>
    <t>1,30*0,15*0,725</t>
  </si>
  <si>
    <t>18</t>
  </si>
  <si>
    <t>317944323</t>
  </si>
  <si>
    <t>Válcované nosníky dodatečně osazované do připravených otvorů bez zazdění hlav č. 14 až 22</t>
  </si>
  <si>
    <t>-1012952812</t>
  </si>
  <si>
    <t>https://podminky.urs.cz/item/CS_URS_2024_02/317944323</t>
  </si>
  <si>
    <t>nový dveřní otvor mezi místn.č. 1.13 - 1.16</t>
  </si>
  <si>
    <t>5 x I č.140 - 1,30 m</t>
  </si>
  <si>
    <t>(1,30*14,40*0,001)*5</t>
  </si>
  <si>
    <t>19</t>
  </si>
  <si>
    <t>340239212</t>
  </si>
  <si>
    <t>Zazdívka otvorů v příčkách nebo stěnách cihlami pálenými plnými plochy přes 1 m2 do 4 m2, tloušťky přes 100 mm</t>
  </si>
  <si>
    <t>-1212890128</t>
  </si>
  <si>
    <t>https://podminky.urs.cz/item/CS_URS_2024_02/340239212</t>
  </si>
  <si>
    <t>místn.č. 1.15 - nika</t>
  </si>
  <si>
    <t>0,70*2,55</t>
  </si>
  <si>
    <t>20</t>
  </si>
  <si>
    <t>342272225</t>
  </si>
  <si>
    <t>Příčky z pórobetonových tvárnic hladkých na tenké maltové lože objemová hmotnost do 500 kg/m3, tloušťka příčky 100 mm</t>
  </si>
  <si>
    <t>1473300436</t>
  </si>
  <si>
    <t>https://podminky.urs.cz/item/CS_URS_2024_02/342272225</t>
  </si>
  <si>
    <t>(1,50*2+3,50)*2,90</t>
  </si>
  <si>
    <t>-(2,0*0,60*4)</t>
  </si>
  <si>
    <t>místn.č. 1.7, 1.8, 1.9</t>
  </si>
  <si>
    <t>(1,20*2+2,40)*2,90</t>
  </si>
  <si>
    <t>-(2,0*0,80+2,0*0,60)</t>
  </si>
  <si>
    <t>místn.č. 1.15</t>
  </si>
  <si>
    <t>0,80*2,55</t>
  </si>
  <si>
    <t>342272245</t>
  </si>
  <si>
    <t>Příčky z pórobetonových tvárnic hladkých na tenké maltové lože objemová hmotnost do 500 kg/m3, tloušťka příčky 150 mm</t>
  </si>
  <si>
    <t>-1703758090</t>
  </si>
  <si>
    <t>https://podminky.urs.cz/item/CS_URS_2024_02/342272245</t>
  </si>
  <si>
    <t>místn.č. 1.4, 1.5</t>
  </si>
  <si>
    <t>2,50*2,90</t>
  </si>
  <si>
    <t>mezi místn.č. 1.14 - 1.15</t>
  </si>
  <si>
    <t>2,0*2,55</t>
  </si>
  <si>
    <t>-(2,20*0,90+0,90*1,0)</t>
  </si>
  <si>
    <t>22</t>
  </si>
  <si>
    <t>342291121</t>
  </si>
  <si>
    <t>Ukotvení příček plochými kotvami, do konstrukce cihelné</t>
  </si>
  <si>
    <t>m</t>
  </si>
  <si>
    <t>182507151</t>
  </si>
  <si>
    <t>https://podminky.urs.cz/item/CS_URS_2024_02/342291121</t>
  </si>
  <si>
    <t>2,90*4</t>
  </si>
  <si>
    <t>2,90*3</t>
  </si>
  <si>
    <t>2,55</t>
  </si>
  <si>
    <t>2*2,55</t>
  </si>
  <si>
    <t>Vodorovné konstrukce</t>
  </si>
  <si>
    <t>23</t>
  </si>
  <si>
    <t>451573111</t>
  </si>
  <si>
    <t>Lože pod potrubí, stoky a drobné objekty v otevřeném výkopu z písku a štěrkopísku do 63 mm</t>
  </si>
  <si>
    <t>-895737585</t>
  </si>
  <si>
    <t>https://podminky.urs.cz/item/CS_URS_2024_02/451573111</t>
  </si>
  <si>
    <t>(14,0+14,0+14,0)*0,50*0,10</t>
  </si>
  <si>
    <t>11,0*0,50*0,10</t>
  </si>
  <si>
    <t>Úpravy povrchů, podlahy a osazování výplní</t>
  </si>
  <si>
    <t>24</t>
  </si>
  <si>
    <t>611131121</t>
  </si>
  <si>
    <t>Podkladní a spojovací vrstva vnitřních omítaných ploch penetrace disperzní nanášená ručně stropů</t>
  </si>
  <si>
    <t>652493932</t>
  </si>
  <si>
    <t>https://podminky.urs.cz/item/CS_URS_2024_02/611131121</t>
  </si>
  <si>
    <t>stropy</t>
  </si>
  <si>
    <t>17,50+2,40+5,50+2,20+1,40+1,50+1,40+1,20+1,60+1,10+5,90</t>
  </si>
  <si>
    <t>12,20+25,90+12,30+10,10+13,40</t>
  </si>
  <si>
    <t>25</t>
  </si>
  <si>
    <t>611311131</t>
  </si>
  <si>
    <t>Vápenný štuk vnitřních ploch tloušťky do 3 mm vodorovných konstrukcí stropů rovných</t>
  </si>
  <si>
    <t>1231368594</t>
  </si>
  <si>
    <t>https://podminky.urs.cz/item/CS_URS_2024_02/611311131</t>
  </si>
  <si>
    <t>12,20+10,10</t>
  </si>
  <si>
    <t>26</t>
  </si>
  <si>
    <t>611311133</t>
  </si>
  <si>
    <t>Vápenný štuk vnitřních ploch tloušťky do 3 mm vodorovných konstrukcí kleneb nebo skořepin</t>
  </si>
  <si>
    <t>319950445</t>
  </si>
  <si>
    <t>https://podminky.urs.cz/item/CS_URS_2024_02/611311133</t>
  </si>
  <si>
    <t>místnč. 1.13, 1.14, 1.16</t>
  </si>
  <si>
    <t>25,90+12,30+13,40</t>
  </si>
  <si>
    <t>27</t>
  </si>
  <si>
    <t>611315422</t>
  </si>
  <si>
    <t>Oprava vápenné omítky vnitřních ploch štukové dvouvrstvé, tloušťky do 20 mm a tloušťky štuku do 3 mm stropů, v rozsahu opravované plochy přes 10 do 30%</t>
  </si>
  <si>
    <t>-1425916975</t>
  </si>
  <si>
    <t>https://podminky.urs.cz/item/CS_URS_2024_02/611315422</t>
  </si>
  <si>
    <t>28</t>
  </si>
  <si>
    <t>612131100</t>
  </si>
  <si>
    <t>Podkladní a spojovací vrstva vnitřních omítaných ploch vápenný postřik nanášený ručně celoplošně stěn</t>
  </si>
  <si>
    <t>1964382678</t>
  </si>
  <si>
    <t>https://podminky.urs.cz/item/CS_URS_2024_02/612131100</t>
  </si>
  <si>
    <t>(2,20*2+0,90)*0,725</t>
  </si>
  <si>
    <t>29</t>
  </si>
  <si>
    <t>612131121</t>
  </si>
  <si>
    <t>Podkladní a spojovací vrstva vnitřních omítaných ploch penetrace disperzní nanášená ručně stěn</t>
  </si>
  <si>
    <t>1926185081</t>
  </si>
  <si>
    <t>https://podminky.urs.cz/item/CS_URS_2024_02/612131121</t>
  </si>
  <si>
    <t>stěny - stávající omítky</t>
  </si>
  <si>
    <t>(3,35+3,95+3,0+3,25+0,55+0,70+0,60+2,10+3,30+0,50+2,50+5,20+2,70+4,10)*2,70</t>
  </si>
  <si>
    <t>(3,0+1,40+0,70+0,50+3,45+3,50+0,90+3,35+3,0+7,10+5,55*2+3,20+4,0+3,0+4,90+1,50+5,40)*2,70</t>
  </si>
  <si>
    <t>(1,30*2+0,80+2,60*2+4,50*2+3,50*2+2,90*4)*2,70</t>
  </si>
  <si>
    <t>omítky na nových příčkách</t>
  </si>
  <si>
    <t>((1,50*2+3,50)*1,30)*2</t>
  </si>
  <si>
    <t>-(0,40*0,60*4)*2</t>
  </si>
  <si>
    <t>2,50*1,30</t>
  </si>
  <si>
    <t>((1,20*2+2,40)*1,30)*2</t>
  </si>
  <si>
    <t>-(0,40*0,80+0,40*0,60)*2</t>
  </si>
  <si>
    <t>0,80*0,30*2</t>
  </si>
  <si>
    <t>2,0*0,95</t>
  </si>
  <si>
    <t>30</t>
  </si>
  <si>
    <t>612311111</t>
  </si>
  <si>
    <t>Omítka vápenná vnitřních ploch nanášená ručně jednovrstvá hrubá, tloušťky do 10 mm zatřená svislých konstrukcí stěn</t>
  </si>
  <si>
    <t>1949533227</t>
  </si>
  <si>
    <t>https://podminky.urs.cz/item/CS_URS_2024_02/612311111</t>
  </si>
  <si>
    <t>po odsekání stávajících keramických obkladů</t>
  </si>
  <si>
    <t>odhad</t>
  </si>
  <si>
    <t>30,0</t>
  </si>
  <si>
    <t>31</t>
  </si>
  <si>
    <t>612311131</t>
  </si>
  <si>
    <t>Vápenný štuk vnitřních ploch tloušťky do 3 mm svislých konstrukcí stěn</t>
  </si>
  <si>
    <t>1647594674</t>
  </si>
  <si>
    <t>https://podminky.urs.cz/item/CS_URS_2024_02/612311131</t>
  </si>
  <si>
    <t>32</t>
  </si>
  <si>
    <t>612315422</t>
  </si>
  <si>
    <t>Oprava vápenné omítky vnitřních ploch štukové dvouvrstvé, tloušťky do 20 mm a tloušťky štuku do 3 mm stěn, v rozsahu opravované plochy přes 10 do 30%</t>
  </si>
  <si>
    <t>1320791289</t>
  </si>
  <si>
    <t>https://podminky.urs.cz/item/CS_URS_2024_02/612315422</t>
  </si>
  <si>
    <t>33</t>
  </si>
  <si>
    <t>612325302</t>
  </si>
  <si>
    <t>Vápenocementová omítka ostění nebo nadpraží štuková</t>
  </si>
  <si>
    <t>318103723</t>
  </si>
  <si>
    <t>https://podminky.urs.cz/item/CS_URS_2024_02/612325302</t>
  </si>
  <si>
    <t>34</t>
  </si>
  <si>
    <t>619995001</t>
  </si>
  <si>
    <t>Začištění omítek (s dodáním hmot) kolem oken, dveří, podlah, obkladů apod.</t>
  </si>
  <si>
    <t>1274408362</t>
  </si>
  <si>
    <t>https://podminky.urs.cz/item/CS_URS_2024_02/619995001</t>
  </si>
  <si>
    <t>nad keramickým soklíkem</t>
  </si>
  <si>
    <t>místn.č. 1.1 - 1.4, 1.10 - 1.14, 1.16</t>
  </si>
  <si>
    <t>18,90+6,90+10,60+5,90+4,30</t>
  </si>
  <si>
    <t>10,20+14,60+23,80+15,40+16,90</t>
  </si>
  <si>
    <t>nad keramickým obkladem</t>
  </si>
  <si>
    <t>místn.č. 1.5 - 1.9</t>
  </si>
  <si>
    <t>(4,90+5,10+4,80+4,40+5,20)</t>
  </si>
  <si>
    <t>místn.č. 1.11</t>
  </si>
  <si>
    <t>1,80</t>
  </si>
  <si>
    <t>15,50</t>
  </si>
  <si>
    <t>35</t>
  </si>
  <si>
    <t>631311126</t>
  </si>
  <si>
    <t>Mazanina z betonu prostého bez zvýšených nároků na prostředí tl. přes 80 do 120 mm tř. C 25/30</t>
  </si>
  <si>
    <t>2092848114</t>
  </si>
  <si>
    <t>https://podminky.urs.cz/item/CS_URS_2024_02/631311126</t>
  </si>
  <si>
    <t>skladby podlah S1, S2</t>
  </si>
  <si>
    <t>místn.č. 1.1-1.4, 1.7, 1.10, 1.11,1.16</t>
  </si>
  <si>
    <t>(17,50+2,40+5,50+2,20+1,40+1,10+5,90+13,40)*0,105</t>
  </si>
  <si>
    <t>36</t>
  </si>
  <si>
    <t>631311135</t>
  </si>
  <si>
    <t>Mazanina z betonu prostého bez zvýšených nároků na prostředí tl. přes 120 do 240 mm tř. C 20/25</t>
  </si>
  <si>
    <t>734791914</t>
  </si>
  <si>
    <t>https://podminky.urs.cz/item/CS_URS_2024_02/631311135</t>
  </si>
  <si>
    <t>skladby podlah S1 - S5</t>
  </si>
  <si>
    <t>(17,50+2,40+5,50+2,20+1,40+1,50+1,40+1,20+1,60+1,10+5,90)*0,15</t>
  </si>
  <si>
    <t>(12,20+(25,90-(1,85*1,30))+12,30+10,10+13,40)*0,15</t>
  </si>
  <si>
    <t>37</t>
  </si>
  <si>
    <t>631319173</t>
  </si>
  <si>
    <t>Příplatek k cenám mazanin za stržení povrchu spodní vrstvy mazaniny latí před vložením výztuže nebo pletiva pro tl. obou vrstev mazaniny přes 80 do 120 mm</t>
  </si>
  <si>
    <t>454643276</t>
  </si>
  <si>
    <t>https://podminky.urs.cz/item/CS_URS_2024_02/631319173</t>
  </si>
  <si>
    <t>38</t>
  </si>
  <si>
    <t>631319175</t>
  </si>
  <si>
    <t>Příplatek k cenám mazanin za stržení povrchu spodní vrstvy mazaniny latí před vložením výztuže nebo pletiva pro tl. obou vrstev mazaniny přes 120 do 240 mm</t>
  </si>
  <si>
    <t>649505589</t>
  </si>
  <si>
    <t>https://podminky.urs.cz/item/CS_URS_2024_02/631319175</t>
  </si>
  <si>
    <t>39</t>
  </si>
  <si>
    <t>631319196</t>
  </si>
  <si>
    <t>Příplatek k cenám mazanin za malou plochu do 5 m2 jednotlivě mazanina tl. přes 80 do 120 mm</t>
  </si>
  <si>
    <t>616422476</t>
  </si>
  <si>
    <t>https://podminky.urs.cz/item/CS_URS_2024_02/631319196</t>
  </si>
  <si>
    <t>místn.č. 1.2, 1.4, 1.7, 1.10</t>
  </si>
  <si>
    <t>(2,40+2,20+1,40+1,10)*0,105</t>
  </si>
  <si>
    <t>40</t>
  </si>
  <si>
    <t>631319197</t>
  </si>
  <si>
    <t>Příplatek k cenám mazanin za malou plochu do 5 m2 jednotlivě mazanina tl. přes 120 do 240 mm</t>
  </si>
  <si>
    <t>1405773460</t>
  </si>
  <si>
    <t>https://podminky.urs.cz/item/CS_URS_2024_02/631319197</t>
  </si>
  <si>
    <t xml:space="preserve">skladby podlah S1 - S5 </t>
  </si>
  <si>
    <t>(2,40+2,20+1,40+1,50+1,40+1,20+1,60+1,10)*0,15</t>
  </si>
  <si>
    <t>41</t>
  </si>
  <si>
    <t>631362021</t>
  </si>
  <si>
    <t>Výztuž mazanin ze svařovaných sítí z drátů typu KARI</t>
  </si>
  <si>
    <t>247079673</t>
  </si>
  <si>
    <t>https://podminky.urs.cz/item/CS_URS_2024_02/631362021</t>
  </si>
  <si>
    <t>žb.deska tl. 150 mm</t>
  </si>
  <si>
    <t>2 x KARI síť 100 x 100 x 8 mm</t>
  </si>
  <si>
    <t>((17,50+2,40+5,50+2,20+1,40+1,50+1,40+1,20+1,60+1,10+5,90)*7,90*0,001)*2</t>
  </si>
  <si>
    <t>((12,20+(25,90-(1,85*1,30))+12,30+10,10+13,40)*7,90*0,001)*2</t>
  </si>
  <si>
    <t>"přesahy 20%"1,789*0,20</t>
  </si>
  <si>
    <t>žb.deska tl. 105 mm</t>
  </si>
  <si>
    <t>((17,50+2,40+5,50+2,20+1,40+1,10+5,90+13,40)*7,90*0,001)*2</t>
  </si>
  <si>
    <t>"přesahy 20%"0,781*0,20</t>
  </si>
  <si>
    <t>42</t>
  </si>
  <si>
    <t>632451254</t>
  </si>
  <si>
    <t>Potěr cementový samonivelační litý tř. C 30, tl. přes 45 do 50 mm</t>
  </si>
  <si>
    <t>1676989322</t>
  </si>
  <si>
    <t>https://podminky.urs.cz/item/CS_URS_2024_02/632451254</t>
  </si>
  <si>
    <t>skladby podlah S3-S5</t>
  </si>
  <si>
    <t>místn.č. 1.5, 1.6, 1,8, 1,9, 1.12-1.15</t>
  </si>
  <si>
    <t>1,40+1,50+1,20+1,60+12,20+25,90+12,30+10,10</t>
  </si>
  <si>
    <t>43</t>
  </si>
  <si>
    <t>632451293</t>
  </si>
  <si>
    <t>Potěr cementový samonivelační litý Příplatek k cenám za každých dalších i započatých 5 mm tloušťky přes 50 mm tř. C 30</t>
  </si>
  <si>
    <t>-1417806770</t>
  </si>
  <si>
    <t>https://podminky.urs.cz/item/CS_URS_2024_02/632451293</t>
  </si>
  <si>
    <t>skladba podlahy S4 - tl. potěru 69 mm</t>
  </si>
  <si>
    <t>místn.č. 1.12</t>
  </si>
  <si>
    <t>12,20*2</t>
  </si>
  <si>
    <t>skladba podlahy S5 - tl. potěru 67 mm</t>
  </si>
  <si>
    <t>místn.č. 1.13, 1.14</t>
  </si>
  <si>
    <t>25,90+12,30</t>
  </si>
  <si>
    <t>44</t>
  </si>
  <si>
    <t>633811111</t>
  </si>
  <si>
    <t>Povrchová úprava betonových podlah broušení nerovností do 2 mm (stržení šlemu)</t>
  </si>
  <si>
    <t>-110077028</t>
  </si>
  <si>
    <t>https://podminky.urs.cz/item/CS_URS_2024_02/633811111</t>
  </si>
  <si>
    <t>45</t>
  </si>
  <si>
    <t>635111215</t>
  </si>
  <si>
    <t>Násyp ze štěrkopísku, písku nebo kameniva pod podlahy se zhutněním ze štěrkopísku</t>
  </si>
  <si>
    <t>-1589851812</t>
  </si>
  <si>
    <t>https://podminky.urs.cz/item/CS_URS_2024_02/635111215</t>
  </si>
  <si>
    <t>skladba podlahy S6</t>
  </si>
  <si>
    <t>9,30*0,17</t>
  </si>
  <si>
    <t>46</t>
  </si>
  <si>
    <t>636211131</t>
  </si>
  <si>
    <t>Dlažba z cihel 29x14x3 cm se zalitím spár na celou výšku cementovou maltou pro spárování do štěrku, kladených naplocho</t>
  </si>
  <si>
    <t>-1264691165</t>
  </si>
  <si>
    <t>https://podminky.urs.cz/item/CS_URS_2024_02/636211131</t>
  </si>
  <si>
    <t>47</t>
  </si>
  <si>
    <t>644941111</t>
  </si>
  <si>
    <t>Montáž průvětrníků nebo mřížek odvětrávacích velikosti do 150 x 200 mm</t>
  </si>
  <si>
    <t>-2081918499</t>
  </si>
  <si>
    <t>https://podminky.urs.cz/item/CS_URS_2024_02/644941111</t>
  </si>
  <si>
    <t>místn.č. 1.4 - 1.9 - technická místnost</t>
  </si>
  <si>
    <t>48</t>
  </si>
  <si>
    <t>56245611</t>
  </si>
  <si>
    <t>mřížka větrací hranatá plast se síťovinou 150x150mm</t>
  </si>
  <si>
    <t>398913392</t>
  </si>
  <si>
    <t>Ostatní konstrukce a práce, bourání</t>
  </si>
  <si>
    <t>49</t>
  </si>
  <si>
    <t>949101111</t>
  </si>
  <si>
    <t>Lešení pomocné pracovní pro objekty pozemních staveb pro zatížení do 150 kg/m2, o výšce lešeňové podlahy do 1,9 m</t>
  </si>
  <si>
    <t>-159112473</t>
  </si>
  <si>
    <t>https://podminky.urs.cz/item/CS_URS_2024_02/949101111</t>
  </si>
  <si>
    <t>12,20+(25,90-(1,85*1,30))+12,30+10,10+13,40</t>
  </si>
  <si>
    <t>50</t>
  </si>
  <si>
    <t>952901111</t>
  </si>
  <si>
    <t>Vyčištění budov nebo objektů před předáním do užívání budov bytové nebo občanské výstavby, světlé výšky podlaží do 4 m</t>
  </si>
  <si>
    <t>1637584444</t>
  </si>
  <si>
    <t>https://podminky.urs.cz/item/CS_URS_2024_02/952901111</t>
  </si>
  <si>
    <t>51</t>
  </si>
  <si>
    <t>965042241</t>
  </si>
  <si>
    <t>Bourání mazanin betonových nebo z litého asfaltu tl. přes 100 mm, plochy přes 4 m2</t>
  </si>
  <si>
    <t>-1697816663</t>
  </si>
  <si>
    <t>https://podminky.urs.cz/item/CS_URS_2024_02/965042241</t>
  </si>
  <si>
    <t>podkladní deska tl. 150 mm</t>
  </si>
  <si>
    <t>52</t>
  </si>
  <si>
    <t>965043341</t>
  </si>
  <si>
    <t>Bourání mazanin betonových s potěrem nebo teracem tl. do 100 mm, plochy přes 4 m2</t>
  </si>
  <si>
    <t>-1915841428</t>
  </si>
  <si>
    <t>https://podminky.urs.cz/item/CS_URS_2024_02/965043341</t>
  </si>
  <si>
    <t xml:space="preserve"> tl. 100 mm</t>
  </si>
  <si>
    <t>53</t>
  </si>
  <si>
    <t>965049111</t>
  </si>
  <si>
    <t>Bourání mazanin Příplatek k cenám za bourání mazanin betonových se svařovanou sítí, tl. do 100 mm</t>
  </si>
  <si>
    <t>-1240171112</t>
  </si>
  <si>
    <t>https://podminky.urs.cz/item/CS_URS_2024_02/965049111</t>
  </si>
  <si>
    <t>54</t>
  </si>
  <si>
    <t>965049112</t>
  </si>
  <si>
    <t>Bourání mazanin Příplatek k cenám za bourání mazanin betonových se svařovanou sítí, tl. přes 100 mm</t>
  </si>
  <si>
    <t>257590702</t>
  </si>
  <si>
    <t>https://podminky.urs.cz/item/CS_URS_2024_02/965049112</t>
  </si>
  <si>
    <t>55</t>
  </si>
  <si>
    <t>965081113</t>
  </si>
  <si>
    <t>Bourání podlah z dlaždic bez podkladního lože nebo mazaniny, s jakoukoliv výplní spár půdních, plochy přes 1 m2</t>
  </si>
  <si>
    <t>-215400644</t>
  </si>
  <si>
    <t>https://podminky.urs.cz/item/CS_URS_2024_02/965081113</t>
  </si>
  <si>
    <t>56</t>
  </si>
  <si>
    <t>965081213</t>
  </si>
  <si>
    <t>Bourání podlah z dlaždic bez podkladního lože nebo mazaniny, s jakoukoliv výplní spár keramických nebo xylolitových tl. do 10 mm, plochy přes 1 m2</t>
  </si>
  <si>
    <t>-1450397143</t>
  </si>
  <si>
    <t>https://podminky.urs.cz/item/CS_URS_2024_02/965081213</t>
  </si>
  <si>
    <t>57</t>
  </si>
  <si>
    <t>971033681</t>
  </si>
  <si>
    <t>Vybourání otvorů ve zdivu základovém nebo nadzákladovém z cihel, tvárnic, příčkovek z cihel pálených na maltu vápennou nebo vápenocementovou plochy do 4 m2, tl. do 900 mm</t>
  </si>
  <si>
    <t>897896362</t>
  </si>
  <si>
    <t>https://podminky.urs.cz/item/CS_URS_2024_02/971033681</t>
  </si>
  <si>
    <t>2,20*0,90*0,725</t>
  </si>
  <si>
    <t>58</t>
  </si>
  <si>
    <t>973031345</t>
  </si>
  <si>
    <t>Vysekání výklenků nebo kapes ve zdivu z cihel na maltu vápennou nebo vápenocementovou kapes, plochy do 0,25 m2, hl. do 300 mm</t>
  </si>
  <si>
    <t>1111246362</t>
  </si>
  <si>
    <t>https://podminky.urs.cz/item/CS_URS_2024_02/973031345</t>
  </si>
  <si>
    <t>nika pro nový plynoměr</t>
  </si>
  <si>
    <t>59</t>
  </si>
  <si>
    <t>974031664</t>
  </si>
  <si>
    <t>Vysekání rýh ve zdivu cihelném na maltu vápennou nebo vápenocementovou pro vtahování nosníků do zdí, před vybouráním otvoru do hl. 150 mm, při v. nosníku do 150 mm</t>
  </si>
  <si>
    <t>849581826</t>
  </si>
  <si>
    <t>https://podminky.urs.cz/item/CS_URS_2024_02/974031664</t>
  </si>
  <si>
    <t>nad nový dveřní otvor mezi místn.č. 1.13 - 1.16</t>
  </si>
  <si>
    <t>1,30*5</t>
  </si>
  <si>
    <t>60</t>
  </si>
  <si>
    <t>977151118</t>
  </si>
  <si>
    <t>Jádrové vrty diamantovými korunkami do stavebních materiálů (železobetonu, betonu, cihel, obkladů, dlažeb, kamene) průměru přes 90 do 100 mm</t>
  </si>
  <si>
    <t>-1646993157</t>
  </si>
  <si>
    <t>https://podminky.urs.cz/item/CS_URS_2024_02/977151118</t>
  </si>
  <si>
    <t>VZT</t>
  </si>
  <si>
    <t>4,0</t>
  </si>
  <si>
    <t>61</t>
  </si>
  <si>
    <t>977151119</t>
  </si>
  <si>
    <t>Jádrové vrty diamantovými korunkami do stavebních materiálů (železobetonu, betonu, cihel, obkladů, dlažeb, kamene) průměru přes 100 do 110 mm</t>
  </si>
  <si>
    <t>-530917704</t>
  </si>
  <si>
    <t>https://podminky.urs.cz/item/CS_URS_2024_02/977151119</t>
  </si>
  <si>
    <t>VZTkomín</t>
  </si>
  <si>
    <t>3,0</t>
  </si>
  <si>
    <t>62</t>
  </si>
  <si>
    <t>977151122</t>
  </si>
  <si>
    <t>Jádrové vrty diamantovými korunkami do stavebních materiálů (železobetonu, betonu, cihel, obkladů, dlažeb, kamene) průměru přes 120 do 130 mm</t>
  </si>
  <si>
    <t>1800726073</t>
  </si>
  <si>
    <t>https://podminky.urs.cz/item/CS_URS_2024_02/977151122</t>
  </si>
  <si>
    <t>63</t>
  </si>
  <si>
    <t>978059541</t>
  </si>
  <si>
    <t>Odsekání obkladů stěn včetně otlučení podkladní omítky až na zdivo z obkládaček vnitřních, z jakýchkoliv materiálů, plochy přes 1 m2</t>
  </si>
  <si>
    <t>-515792066</t>
  </si>
  <si>
    <t>https://podminky.urs.cz/item/CS_URS_2024_02/978059541</t>
  </si>
  <si>
    <t>64</t>
  </si>
  <si>
    <t>975-R</t>
  </si>
  <si>
    <t>Zednické přípomoci k ZTI, ÚT, VZT - sekací a bourací práce, omítnutí drážek trubních rozvodů</t>
  </si>
  <si>
    <t>hod</t>
  </si>
  <si>
    <t>476846834</t>
  </si>
  <si>
    <t>https://podminky.urs.cz/item/CS_URS_2024_02/975-R</t>
  </si>
  <si>
    <t>65</t>
  </si>
  <si>
    <t>975-R1</t>
  </si>
  <si>
    <t>Ochrana stávajících neměnných konstrukcí</t>
  </si>
  <si>
    <t>soubor</t>
  </si>
  <si>
    <t>-66650768</t>
  </si>
  <si>
    <t>https://podminky.urs.cz/item/CS_URS_2024_02/975-R1</t>
  </si>
  <si>
    <t>- oplachtování všech ponechaných fasádních výplní otvorů vč. parapetů</t>
  </si>
  <si>
    <t>- oplachtování všech ponechaných vnitřních výplní otvorů</t>
  </si>
  <si>
    <t>- oplachtování vstupu na schodiště do II.NP</t>
  </si>
  <si>
    <t>- oplachtování stávajících kachlových kamen v m.č. 1.13</t>
  </si>
  <si>
    <t>66</t>
  </si>
  <si>
    <t>975-R2</t>
  </si>
  <si>
    <t>Ochrana stávající podlahy – geotextilie + 1x OSB deska tl. 15 mm</t>
  </si>
  <si>
    <t>1175793657</t>
  </si>
  <si>
    <t>https://podminky.urs.cz/item/CS_URS_2024_02/975-R2</t>
  </si>
  <si>
    <t>Plocha podlah a venkovních ploch</t>
  </si>
  <si>
    <t>80,0</t>
  </si>
  <si>
    <t>997</t>
  </si>
  <si>
    <t>Přesun sutě</t>
  </si>
  <si>
    <t>67</t>
  </si>
  <si>
    <t>997013211</t>
  </si>
  <si>
    <t>Vnitrostaveništní doprava suti a vybouraných hmot vodorovně do 50 m s naložením ručně pro budovy a haly výšky do 6 m</t>
  </si>
  <si>
    <t>-1450924521</t>
  </si>
  <si>
    <t>https://podminky.urs.cz/item/CS_URS_2024_02/997013211</t>
  </si>
  <si>
    <t>68</t>
  </si>
  <si>
    <t>997013501</t>
  </si>
  <si>
    <t>Odvoz suti a vybouraných hmot na skládku nebo meziskládku se složením, na vzdálenost do 1 km</t>
  </si>
  <si>
    <t>548287390</t>
  </si>
  <si>
    <t>https://podminky.urs.cz/item/CS_URS_2024_02/997013501</t>
  </si>
  <si>
    <t>69</t>
  </si>
  <si>
    <t>997013509</t>
  </si>
  <si>
    <t>Odvoz suti a vybouraných hmot na skládku nebo meziskládku se složením, na vzdálenost Příplatek k ceně za každý další započatý 1 km přes 1 km</t>
  </si>
  <si>
    <t>1033845379</t>
  </si>
  <si>
    <t>https://podminky.urs.cz/item/CS_URS_2024_02/997013509</t>
  </si>
  <si>
    <t>74,797*20 'Přepočtené koeficientem množství</t>
  </si>
  <si>
    <t>70</t>
  </si>
  <si>
    <t>997013602</t>
  </si>
  <si>
    <t>Poplatek za uložení stavebního odpadu na skládce (skládkovné) z armovaného betonu zatříděného do Katalogu odpadů pod kódem 17 01 01</t>
  </si>
  <si>
    <t>-1782750244</t>
  </si>
  <si>
    <t>https://podminky.urs.cz/item/CS_URS_2024_02/997013602</t>
  </si>
  <si>
    <t>71</t>
  </si>
  <si>
    <t>997013603</t>
  </si>
  <si>
    <t>Poplatek za uložení stavebního odpadu na skládce (skládkovné) cihelného zatříděného do Katalogu odpadů pod kódem 17 01 02</t>
  </si>
  <si>
    <t>1543370052</t>
  </si>
  <si>
    <t>https://podminky.urs.cz/item/CS_URS_2024_02/997013603</t>
  </si>
  <si>
    <t>72</t>
  </si>
  <si>
    <t>997013607</t>
  </si>
  <si>
    <t>Poplatek za uložení stavebního odpadu na skládce (skládkovné) z tašek a keramických výrobků zatříděného do Katalogu odpadů pod kódem 17 01 03</t>
  </si>
  <si>
    <t>1473847991</t>
  </si>
  <si>
    <t>https://podminky.urs.cz/item/CS_URS_2024_02/997013607</t>
  </si>
  <si>
    <t>998</t>
  </si>
  <si>
    <t>Přesun hmot</t>
  </si>
  <si>
    <t>73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</si>
  <si>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</si>
  <si>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</si>
  <si>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225661401</t>
  </si>
  <si>
    <t>https://podminky.urs.cz/item/CS_URS_2024_02/998011008</t>
  </si>
  <si>
    <t>PSV</t>
  </si>
  <si>
    <t>Práce a dodávky PSV</t>
  </si>
  <si>
    <t>711</t>
  </si>
  <si>
    <t>Izolace proti vodě, vlhkosti a plynům</t>
  </si>
  <si>
    <t>74</t>
  </si>
  <si>
    <t>711111001</t>
  </si>
  <si>
    <t>Provedení izolace proti zemní vlhkosti natěradly a tmely za studena na ploše vodorovné V nátěrem penetračním</t>
  </si>
  <si>
    <t>125605360</t>
  </si>
  <si>
    <t>https://podminky.urs.cz/item/CS_URS_2024_02/711111001</t>
  </si>
  <si>
    <t>75</t>
  </si>
  <si>
    <t>11163150</t>
  </si>
  <si>
    <t>lak penetrační asfaltový</t>
  </si>
  <si>
    <t>1411787821</t>
  </si>
  <si>
    <t>113,195*0,0003 'Přepočtené koeficientem množství</t>
  </si>
  <si>
    <t>76</t>
  </si>
  <si>
    <t>711141559</t>
  </si>
  <si>
    <t>Provedení izolace proti zemní vlhkosti pásy přitavením NAIP na ploše vodorovné V</t>
  </si>
  <si>
    <t>593421829</t>
  </si>
  <si>
    <t>https://podminky.urs.cz/item/CS_URS_2024_02/711141559</t>
  </si>
  <si>
    <t>113,195*2 'Přepočtené koeficientem množství</t>
  </si>
  <si>
    <t>77</t>
  </si>
  <si>
    <t>62855001</t>
  </si>
  <si>
    <t>pás asfaltový natavitelný modifikovaný SBS s vložkou z polyesterové rohože a spalitelnou PE fólií nebo jemnozrnným minerálním posypem na horním povrchu tl 4,0mm</t>
  </si>
  <si>
    <t>-1893694435</t>
  </si>
  <si>
    <t>113,195*1,1655 'Přepočtené koeficientem množství</t>
  </si>
  <si>
    <t>78</t>
  </si>
  <si>
    <t>62853004</t>
  </si>
  <si>
    <t>pás asfaltový natavitelný modifikovaný SBS s vložkou ze skleněné tkaniny a spalitelnou PE fólií nebo jemnozrnným minerálním posypem na horním povrchu tl 4,0mm</t>
  </si>
  <si>
    <t>-944722305</t>
  </si>
  <si>
    <t>79</t>
  </si>
  <si>
    <t>711161273</t>
  </si>
  <si>
    <t>Provedení izolace proti zemní vlhkosti nopovou fólií na ploše svislé S z nopové fólie</t>
  </si>
  <si>
    <t>663716450</t>
  </si>
  <si>
    <t>https://podminky.urs.cz/item/CS_URS_2024_02/711161273</t>
  </si>
  <si>
    <t>(3,35+3,95+3,0+3,25+0,55+0,70+0,60+2,10+3,30+0,50+2,50+5,20+2,70+4,10)*0,70</t>
  </si>
  <si>
    <t>(3,0+1,40+0,70+0,50+3,45+3,50+0,90+3,35+3,0+7,10+5,55*2+3,20+4,0+3,0+4,90+1,50+5,40)*0,70</t>
  </si>
  <si>
    <t>(1,30*2+0,80+2,60*2+4,50*2+3,50*2+2,90*4)*0,70</t>
  </si>
  <si>
    <t>80</t>
  </si>
  <si>
    <t>28323005</t>
  </si>
  <si>
    <t>fólie profilovaná (nopová) drenážní HDPE s výškou nopů 8mm</t>
  </si>
  <si>
    <t>1957217905</t>
  </si>
  <si>
    <t>92,4*1,221 'Přepočtené koeficientem množství</t>
  </si>
  <si>
    <t>81</t>
  </si>
  <si>
    <t>711491272</t>
  </si>
  <si>
    <t>Provedení doplňků izolace proti vodě textilií na ploše svislé S vrstva ochranná</t>
  </si>
  <si>
    <t>-1659212073</t>
  </si>
  <si>
    <t>https://podminky.urs.cz/item/CS_URS_2024_02/711491272</t>
  </si>
  <si>
    <t>82</t>
  </si>
  <si>
    <t>69311172</t>
  </si>
  <si>
    <t>geotextilie PP s ÚV stabilizací 300g/m2</t>
  </si>
  <si>
    <t>-1219613707</t>
  </si>
  <si>
    <t>92,4*1,05 'Přepočtené koeficientem množství</t>
  </si>
  <si>
    <t>83</t>
  </si>
  <si>
    <t>998711311</t>
  </si>
  <si>
    <t>Přesun hmot pro izolace proti vodě, vlhkosti a plynům stanovený procentní sazbou (%) z ceny vodorovná dopravní vzdálenost do 50 m ruční (bez užití mechanizace) v objektech výšky do 6 m</t>
  </si>
  <si>
    <t>%</t>
  </si>
  <si>
    <t>-1487339297</t>
  </si>
  <si>
    <t>https://podminky.urs.cz/item/CS_URS_2024_02/998711311</t>
  </si>
  <si>
    <t>713</t>
  </si>
  <si>
    <t>Izolace tepelné</t>
  </si>
  <si>
    <t>84</t>
  </si>
  <si>
    <t>713121111</t>
  </si>
  <si>
    <t>Montáž tepelné izolace podlah rohožemi, pásy, deskami, dílci, bloky (izolační materiál ve specifikaci) kladenými volně jednovrstvá</t>
  </si>
  <si>
    <t>-549499227</t>
  </si>
  <si>
    <t>https://podminky.urs.cz/item/CS_URS_2024_02/713121111</t>
  </si>
  <si>
    <t>(17,50+2,40+5,50+2,20+1,40+1,10+5,90+13,40)</t>
  </si>
  <si>
    <t>85</t>
  </si>
  <si>
    <t>28376464</t>
  </si>
  <si>
    <t>deska XPS hrana polodrážková a hladký povrch 700kPA λ=0,037 tl 100mm</t>
  </si>
  <si>
    <t>1502789755</t>
  </si>
  <si>
    <t>49,4*1,05 'Přepočtené koeficientem množství</t>
  </si>
  <si>
    <t>86</t>
  </si>
  <si>
    <t>713121121</t>
  </si>
  <si>
    <t>Montáž tepelné izolace podlah rohožemi, pásy, deskami, dílci, bloky (izolační materiál ve specifikaci) kladenými volně dvouvrstvá</t>
  </si>
  <si>
    <t>698508099</t>
  </si>
  <si>
    <t>https://podminky.urs.cz/item/CS_URS_2024_02/713121121</t>
  </si>
  <si>
    <t>87</t>
  </si>
  <si>
    <t>28376462</t>
  </si>
  <si>
    <t>deska XPS hrana polodrážková a hladký povrch 700kPA λ=0,037 tl 60mm</t>
  </si>
  <si>
    <t>778535938</t>
  </si>
  <si>
    <t>66,2*1,05 'Přepočtené koeficientem množství</t>
  </si>
  <si>
    <t>88</t>
  </si>
  <si>
    <t>28376463</t>
  </si>
  <si>
    <t>deska XPS hrana polodrážková a hladký povrch 700kPA λ=0,037 tl 80mm</t>
  </si>
  <si>
    <t>-416139032</t>
  </si>
  <si>
    <t>89</t>
  </si>
  <si>
    <t>713121211</t>
  </si>
  <si>
    <t>Montáž tepelné izolace podlah okrajovými pásky kladenými volně</t>
  </si>
  <si>
    <t>1109246121</t>
  </si>
  <si>
    <t>https://podminky.urs.cz/item/CS_URS_2024_02/713121211</t>
  </si>
  <si>
    <t>místn.č. 1.1 - 1.16</t>
  </si>
  <si>
    <t>18,90+6,90+10,60+5,90+4,90+5,10+4,80+4,40+5,20+4,30</t>
  </si>
  <si>
    <t>10,20+14,60+23,80+15,40+15,50+16,90</t>
  </si>
  <si>
    <t>90</t>
  </si>
  <si>
    <t>28375000</t>
  </si>
  <si>
    <t>deska EPS 70 pro konstrukce s malým zatížením λ=0,039 tl 10mm</t>
  </si>
  <si>
    <t>1479240872</t>
  </si>
  <si>
    <t>167,40*0,20</t>
  </si>
  <si>
    <t>33,48*1,15 'Přepočtené koeficientem množství</t>
  </si>
  <si>
    <t>91</t>
  </si>
  <si>
    <t>713191132</t>
  </si>
  <si>
    <t>Montáž tepelné izolace stavebních konstrukcí - doplňky a konstrukční součásti podlah, stropů vrchem nebo střech překrytí fólií separační z PE</t>
  </si>
  <si>
    <t>124275571</t>
  </si>
  <si>
    <t>https://podminky.urs.cz/item/CS_URS_2024_02/713191132</t>
  </si>
  <si>
    <t>92</t>
  </si>
  <si>
    <t>28329042</t>
  </si>
  <si>
    <t>fólie PE separační či ochranná tl 0,2mm</t>
  </si>
  <si>
    <t>1203613227</t>
  </si>
  <si>
    <t>115,6*1,1 'Přepočtené koeficientem množství</t>
  </si>
  <si>
    <t>93</t>
  </si>
  <si>
    <t>713463131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</si>
  <si>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</si>
  <si>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-1538873714</t>
  </si>
  <si>
    <t>https://podminky.urs.cz/item/CS_URS_2024_02/713463131</t>
  </si>
  <si>
    <t>94</t>
  </si>
  <si>
    <t>28377103</t>
  </si>
  <si>
    <t>pouzdro izolační potrubní z pěnového polyetylenu 22/9mm</t>
  </si>
  <si>
    <t>-1653689541</t>
  </si>
  <si>
    <t>14*1,02 'Přepočtené koeficientem množství</t>
  </si>
  <si>
    <t>95</t>
  </si>
  <si>
    <t>28377045</t>
  </si>
  <si>
    <t>pouzdro izolační potrubní z pěnového polyetylenu 22/20mm</t>
  </si>
  <si>
    <t>-1790913700</t>
  </si>
  <si>
    <t>50*1,02 'Přepočtené koeficientem množství</t>
  </si>
  <si>
    <t>96</t>
  </si>
  <si>
    <t>713463132</t>
  </si>
  <si>
    <t>Montáž izolace tepelné potrubí a ohybů tvarovkami nebo deskami potrubními pouzdry bez povrchové úpravy (izolační materiál ve specifikaci) přilepenými v příčných a podélných spojích izolace potrubí jednovrstvá, tloušťky izolace přes 25 do 50 mm</t>
  </si>
  <si>
    <t>-712152829</t>
  </si>
  <si>
    <t>https://podminky.urs.cz/item/CS_URS_2024_02/713463132</t>
  </si>
  <si>
    <t>ZTI</t>
  </si>
  <si>
    <t>30,0+30,0+14,0+4,0</t>
  </si>
  <si>
    <t>plynovod -drážka ve zdi</t>
  </si>
  <si>
    <t>2,0</t>
  </si>
  <si>
    <t>97</t>
  </si>
  <si>
    <t>28377111</t>
  </si>
  <si>
    <t>pouzdro izolační potrubní z pěnového polyetylenu 28/9mm</t>
  </si>
  <si>
    <t>181334956</t>
  </si>
  <si>
    <t>32*1,02 'Přepočtené koeficientem množství</t>
  </si>
  <si>
    <t>98</t>
  </si>
  <si>
    <t>28377049</t>
  </si>
  <si>
    <t>pouzdro izolační potrubní z pěnového polyetylenu 28/25mm</t>
  </si>
  <si>
    <t>140936487</t>
  </si>
  <si>
    <t>30*1,02 'Přepočtené koeficientem množství</t>
  </si>
  <si>
    <t>99</t>
  </si>
  <si>
    <t>28377115</t>
  </si>
  <si>
    <t>pouzdro izolační potrubní z pěnového polyetylenu 35/9mm</t>
  </si>
  <si>
    <t>1297262233</t>
  </si>
  <si>
    <t>100</t>
  </si>
  <si>
    <t>28377056</t>
  </si>
  <si>
    <t>pouzdro izolační potrubní z pěnového polyetylenu 35/25mm</t>
  </si>
  <si>
    <t>-713324292</t>
  </si>
  <si>
    <t>4*1,02 'Přepočtené koeficientem množství</t>
  </si>
  <si>
    <t>101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</si>
  <si>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</si>
  <si>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</si>
  <si>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-1579829891</t>
  </si>
  <si>
    <t>https://podminky.urs.cz/item/CS_URS_2024_02/713463211</t>
  </si>
  <si>
    <t>vytápění - strojovna</t>
  </si>
  <si>
    <t>4,0+12,0+8,0</t>
  </si>
  <si>
    <t>radiátorové vytápění</t>
  </si>
  <si>
    <t>64,0+44,0+80,0</t>
  </si>
  <si>
    <t>102</t>
  </si>
  <si>
    <t>63154572</t>
  </si>
  <si>
    <t>pouzdro izolační potrubní z minerální vlny s Al fólií max. 250/100°C 35/40mm</t>
  </si>
  <si>
    <t>1265837194</t>
  </si>
  <si>
    <t>103</t>
  </si>
  <si>
    <t>63154531</t>
  </si>
  <si>
    <t>pouzdro izolační potrubní z minerální vlny s Al fólií max. 250/100°C 28/30mm</t>
  </si>
  <si>
    <t>-2121717802</t>
  </si>
  <si>
    <t>12,0</t>
  </si>
  <si>
    <t>104</t>
  </si>
  <si>
    <t>63154530</t>
  </si>
  <si>
    <t>pouzdro izolační potrubní z minerální vlny s Al fólií max. 250/100°C 22/30mm</t>
  </si>
  <si>
    <t>1956555709</t>
  </si>
  <si>
    <t>8,0</t>
  </si>
  <si>
    <t>64,0</t>
  </si>
  <si>
    <t>105</t>
  </si>
  <si>
    <t>63154004</t>
  </si>
  <si>
    <t>pouzdro izolační potrubní z minerální vlny s Al fólií max. 250/100°C 22/20mm</t>
  </si>
  <si>
    <t>-999782477</t>
  </si>
  <si>
    <t>44,0</t>
  </si>
  <si>
    <t>106</t>
  </si>
  <si>
    <t>63154002</t>
  </si>
  <si>
    <t>pouzdro izolační potrubní z minerální vlny s Al fólií max. 250/100°C 15/20mm</t>
  </si>
  <si>
    <t>-774988588</t>
  </si>
  <si>
    <t>107</t>
  </si>
  <si>
    <t>998713311</t>
  </si>
  <si>
    <t>Přesun hmot pro izolace tepelné stanovený procentní sazbou (%) z ceny vodorovná dopravní vzdálenost do 50 m ruční (bez užití mechanizace) v objektech výšky do 6 m</t>
  </si>
  <si>
    <t>-1391830402</t>
  </si>
  <si>
    <t>https://podminky.urs.cz/item/CS_URS_2024_02/998713311</t>
  </si>
  <si>
    <t>721</t>
  </si>
  <si>
    <t>Zdravotechnika - vnitřní kanalizace</t>
  </si>
  <si>
    <t>108</t>
  </si>
  <si>
    <t>721171803</t>
  </si>
  <si>
    <t>Demontáž potrubí z novodurových trub odpadních nebo připojovacích do D 75</t>
  </si>
  <si>
    <t>597212084</t>
  </si>
  <si>
    <t>https://podminky.urs.cz/item/CS_URS_2024_02/721171803</t>
  </si>
  <si>
    <t>109</t>
  </si>
  <si>
    <t>721173401</t>
  </si>
  <si>
    <t>Potrubí z trub PVC SN4 svodné (ležaté) DN 110</t>
  </si>
  <si>
    <t>1626665879</t>
  </si>
  <si>
    <t>https://podminky.urs.cz/item/CS_URS_2024_02/721173401</t>
  </si>
  <si>
    <t>110</t>
  </si>
  <si>
    <t>721173402</t>
  </si>
  <si>
    <t>Potrubí z trub PVC SN4 svodné (ležaté) DN 125</t>
  </si>
  <si>
    <t>-2112834719</t>
  </si>
  <si>
    <t>https://podminky.urs.cz/item/CS_URS_2024_02/721173402</t>
  </si>
  <si>
    <t>111</t>
  </si>
  <si>
    <t>721173403</t>
  </si>
  <si>
    <t>Potrubí z trub PVC SN4 svodné (ležaté) DN 160</t>
  </si>
  <si>
    <t>-816180123</t>
  </si>
  <si>
    <t>https://podminky.urs.cz/item/CS_URS_2024_02/721173403</t>
  </si>
  <si>
    <t>112</t>
  </si>
  <si>
    <t>721174025</t>
  </si>
  <si>
    <t>Potrubí z trub polypropylenových odpadní (svislé) DN 110</t>
  </si>
  <si>
    <t>1808983519</t>
  </si>
  <si>
    <t>https://podminky.urs.cz/item/CS_URS_2024_02/721174025</t>
  </si>
  <si>
    <t>113</t>
  </si>
  <si>
    <t>28615651</t>
  </si>
  <si>
    <t>čistící kus kanalizační PP DN 110</t>
  </si>
  <si>
    <t>1017342327</t>
  </si>
  <si>
    <t>114</t>
  </si>
  <si>
    <t>721174042</t>
  </si>
  <si>
    <t>Potrubí z trub polypropylenových připojovací DN 40</t>
  </si>
  <si>
    <t>-945008626</t>
  </si>
  <si>
    <t>https://podminky.urs.cz/item/CS_URS_2024_02/721174042</t>
  </si>
  <si>
    <t>115</t>
  </si>
  <si>
    <t>721174043</t>
  </si>
  <si>
    <t>Potrubí z trub polypropylenových připojovací DN 50</t>
  </si>
  <si>
    <t>-1742064441</t>
  </si>
  <si>
    <t>https://podminky.urs.cz/item/CS_URS_2024_02/721174043</t>
  </si>
  <si>
    <t>116</t>
  </si>
  <si>
    <t>721273153</t>
  </si>
  <si>
    <t>Ventilační hlavice z polypropylenu (PP) DN 110</t>
  </si>
  <si>
    <t>1543980835</t>
  </si>
  <si>
    <t>https://podminky.urs.cz/item/CS_URS_2024_02/721273153</t>
  </si>
  <si>
    <t>117</t>
  </si>
  <si>
    <t>721290111</t>
  </si>
  <si>
    <t>Zkouška těsnosti kanalizace v objektech vodou do DN 125</t>
  </si>
  <si>
    <t>-345642438</t>
  </si>
  <si>
    <t>https://podminky.urs.cz/item/CS_URS_2024_02/721290111</t>
  </si>
  <si>
    <t>2,0+8,0+13,0</t>
  </si>
  <si>
    <t>14,0+14,0</t>
  </si>
  <si>
    <t>118</t>
  </si>
  <si>
    <t>721290112</t>
  </si>
  <si>
    <t>Zkouška těsnosti kanalizace v objektech vodou DN 150 nebo DN 200</t>
  </si>
  <si>
    <t>1508489918</t>
  </si>
  <si>
    <t>https://podminky.urs.cz/item/CS_URS_2024_02/721290112</t>
  </si>
  <si>
    <t>119</t>
  </si>
  <si>
    <t>721-R01</t>
  </si>
  <si>
    <t>Napojení na stávající ležatou kanalizaci</t>
  </si>
  <si>
    <t>ks</t>
  </si>
  <si>
    <t>1422461594</t>
  </si>
  <si>
    <t>https://podminky.urs.cz/item/CS_URS_2024_02/721-R01</t>
  </si>
  <si>
    <t>místn.č. 1.1</t>
  </si>
  <si>
    <t>120</t>
  </si>
  <si>
    <t>725564</t>
  </si>
  <si>
    <t>Odtoková nálevka se sifonem pro kondenzát TUV</t>
  </si>
  <si>
    <t>163537273</t>
  </si>
  <si>
    <t>https://podminky.urs.cz/item/CS_URS_2024_02/725564</t>
  </si>
  <si>
    <t>121</t>
  </si>
  <si>
    <t>998721311</t>
  </si>
  <si>
    <t>Přesun hmot pro vnitřní kanalizaci stanovený procentní sazbou (%) z ceny vodorovná dopravní vzdálenost do 50 m ruční (bez užití mechanizace) v objektech výšky do 6 m</t>
  </si>
  <si>
    <t>4155006</t>
  </si>
  <si>
    <t>https://podminky.urs.cz/item/CS_URS_2024_02/998721311</t>
  </si>
  <si>
    <t>722</t>
  </si>
  <si>
    <t>Zdravotechnika - vnitřní vodovod</t>
  </si>
  <si>
    <t>122</t>
  </si>
  <si>
    <t>722130231</t>
  </si>
  <si>
    <t>Potrubí z ocelových trubek pozinkovaných závitových svařovaných běžných DN 15</t>
  </si>
  <si>
    <t>900975517</t>
  </si>
  <si>
    <t>https://podminky.urs.cz/item/CS_URS_2024_02/722130231</t>
  </si>
  <si>
    <t>1,0</t>
  </si>
  <si>
    <t>123</t>
  </si>
  <si>
    <t>722130232</t>
  </si>
  <si>
    <t>Potrubí z ocelových trubek pozinkovaných závitových svařovaných běžných DN 20</t>
  </si>
  <si>
    <t>1401269295</t>
  </si>
  <si>
    <t>https://podminky.urs.cz/item/CS_URS_2024_02/722130232</t>
  </si>
  <si>
    <t>124</t>
  </si>
  <si>
    <t>722130802</t>
  </si>
  <si>
    <t>Demontáž potrubí z ocelových trubek pozinkovaných závitových přes 25 do DN 40</t>
  </si>
  <si>
    <t>-806793926</t>
  </si>
  <si>
    <t>https://podminky.urs.cz/item/CS_URS_2024_02/722130802</t>
  </si>
  <si>
    <t>125</t>
  </si>
  <si>
    <t>722174002</t>
  </si>
  <si>
    <t>Potrubí z plastových trubek z polypropylenu PPR svařovaných polyfúzně PN 16 (SDR 7,4) D 20 x 2,8</t>
  </si>
  <si>
    <t>1243380148</t>
  </si>
  <si>
    <t>https://podminky.urs.cz/item/CS_URS_2024_02/722174002</t>
  </si>
  <si>
    <t>126</t>
  </si>
  <si>
    <t>722174003</t>
  </si>
  <si>
    <t>Potrubí z plastových trubek z polypropylenu PPR svařovaných polyfúzně PN 16 (SDR 7,4) D 25 x 3,5</t>
  </si>
  <si>
    <t>-1660119689</t>
  </si>
  <si>
    <t>https://podminky.urs.cz/item/CS_URS_2024_02/722174003</t>
  </si>
  <si>
    <t>127</t>
  </si>
  <si>
    <t>722174004</t>
  </si>
  <si>
    <t>Potrubí z plastových trubek z polypropylenu PPR svařovaných polyfúzně PN 16 (SDR 7,4) D 32 x 4,4</t>
  </si>
  <si>
    <t>-580688394</t>
  </si>
  <si>
    <t>https://podminky.urs.cz/item/CS_URS_2024_02/722174004</t>
  </si>
  <si>
    <t>128</t>
  </si>
  <si>
    <t>722224152</t>
  </si>
  <si>
    <t>Zkušební kohout 1/2"</t>
  </si>
  <si>
    <t>-1163313417</t>
  </si>
  <si>
    <t>https://podminky.urs.cz/item/CS_URS_2024_02/722224152</t>
  </si>
  <si>
    <t>129</t>
  </si>
  <si>
    <t>722224154</t>
  </si>
  <si>
    <t>Zkušební kohout 3/4"</t>
  </si>
  <si>
    <t>-1075819584</t>
  </si>
  <si>
    <t>https://podminky.urs.cz/item/CS_URS_2024_02/722224154</t>
  </si>
  <si>
    <t>130</t>
  </si>
  <si>
    <t>722231074</t>
  </si>
  <si>
    <t>Armatury se dvěma závity ventily zpětné mosazné PN 10 do 110°C G 1"</t>
  </si>
  <si>
    <t>-910330797</t>
  </si>
  <si>
    <t>https://podminky.urs.cz/item/CS_URS_2024_02/722231074</t>
  </si>
  <si>
    <t>131</t>
  </si>
  <si>
    <t>722231142</t>
  </si>
  <si>
    <t>Armatury se dvěma závity ventily pojistné rohové G 3/4"</t>
  </si>
  <si>
    <t>-338983876</t>
  </si>
  <si>
    <t>https://podminky.urs.cz/item/CS_URS_2024_02/722231142</t>
  </si>
  <si>
    <t>132</t>
  </si>
  <si>
    <t>722231201</t>
  </si>
  <si>
    <t>Manometr 0-1 MPa vč. 3-cestného manometrického kohoutu</t>
  </si>
  <si>
    <t>679363281</t>
  </si>
  <si>
    <t>https://podminky.urs.cz/item/CS_URS_2024_02/722231201</t>
  </si>
  <si>
    <t>133</t>
  </si>
  <si>
    <t>722231234</t>
  </si>
  <si>
    <t>Armatury se dvěma závity ventily elektromagnetické PN 12 do 80°C bez proudu zavřeno G 1"</t>
  </si>
  <si>
    <t>630453988</t>
  </si>
  <si>
    <t>https://podminky.urs.cz/item/CS_URS_2024_02/722231234</t>
  </si>
  <si>
    <t>134</t>
  </si>
  <si>
    <t>722232043</t>
  </si>
  <si>
    <t>Armatury se dvěma závity kulové kohouty PN 42 do 185 °C přímé vnitřní závit G 1/2"</t>
  </si>
  <si>
    <t>83180208</t>
  </si>
  <si>
    <t>https://podminky.urs.cz/item/CS_URS_2024_02/722232043</t>
  </si>
  <si>
    <t>135</t>
  </si>
  <si>
    <t>722232044</t>
  </si>
  <si>
    <t>Armatury se dvěma závity kulové kohouty PN 42 do 185 °C přímé vnitřní závit G 3/4"</t>
  </si>
  <si>
    <t>152859088</t>
  </si>
  <si>
    <t>https://podminky.urs.cz/item/CS_URS_2024_02/722232044</t>
  </si>
  <si>
    <t>vodovod</t>
  </si>
  <si>
    <t>136</t>
  </si>
  <si>
    <t>722232045</t>
  </si>
  <si>
    <t>Armatury se dvěma závity kulové kohouty PN 42 do 185 °C přímé vnitřní závit G 1"</t>
  </si>
  <si>
    <t>296071540</t>
  </si>
  <si>
    <t>https://podminky.urs.cz/item/CS_URS_2024_02/722232045</t>
  </si>
  <si>
    <t>137</t>
  </si>
  <si>
    <t>722232062</t>
  </si>
  <si>
    <t>Armatury se dvěma závity kulové kohouty PN 42 do 185 °C přímé vnitřní závit s vypouštěním G 3/4"</t>
  </si>
  <si>
    <t>969895027</t>
  </si>
  <si>
    <t>https://podminky.urs.cz/item/CS_URS_2024_02/722232062</t>
  </si>
  <si>
    <t>138</t>
  </si>
  <si>
    <t>722262211</t>
  </si>
  <si>
    <t>Vodoměry pro vodu do 40°C závitové horizontální jednovtokové suchoběžné G 1/2" x 80 mm Qn 1,5</t>
  </si>
  <si>
    <t>751969319</t>
  </si>
  <si>
    <t>https://podminky.urs.cz/item/CS_URS_2024_02/722262211</t>
  </si>
  <si>
    <t>139</t>
  </si>
  <si>
    <t>32586</t>
  </si>
  <si>
    <t>PVC hadice 1/2"</t>
  </si>
  <si>
    <t>-1475031794</t>
  </si>
  <si>
    <t>140</t>
  </si>
  <si>
    <t>722262301</t>
  </si>
  <si>
    <t>Vodoměry pro vodu do 40°C závitové vertikální vícevtokové mokroběžné G 1"x 105 mm Qn 2,5</t>
  </si>
  <si>
    <t>-1954058703</t>
  </si>
  <si>
    <t>https://podminky.urs.cz/item/CS_URS_2024_02/722262301</t>
  </si>
  <si>
    <t>141</t>
  </si>
  <si>
    <t>722290246</t>
  </si>
  <si>
    <t>Zkoušky, proplach a desinfekce vodovodního potrubí zkoušky těsnosti vodovodního potrubí plastového do DN 40</t>
  </si>
  <si>
    <t>804377442</t>
  </si>
  <si>
    <t>https://podminky.urs.cz/item/CS_URS_2024_02/722290246</t>
  </si>
  <si>
    <t>142</t>
  </si>
  <si>
    <t>998722311</t>
  </si>
  <si>
    <t>Přesun hmot pro vnitřní vodovod stanovený procentní sazbou (%) z ceny vodorovná dopravní vzdálenost do 50 m ruční (bez užití mechanizace) v objektech výšky do 6 m</t>
  </si>
  <si>
    <t>-274358312</t>
  </si>
  <si>
    <t>https://podminky.urs.cz/item/CS_URS_2024_02/998722311</t>
  </si>
  <si>
    <t>723</t>
  </si>
  <si>
    <t>Zdravotechnika - vnitřní plynovod</t>
  </si>
  <si>
    <t>143</t>
  </si>
  <si>
    <t>723150803</t>
  </si>
  <si>
    <t>Demontáž potrubí svařovaného z ocelových trubek hladkých přes 44,5 do Ø 76 vč likvidace</t>
  </si>
  <si>
    <t>2137722661</t>
  </si>
  <si>
    <t>https://podminky.urs.cz/item/CS_URS_2024_02/723150803</t>
  </si>
  <si>
    <t>144</t>
  </si>
  <si>
    <t>723170214</t>
  </si>
  <si>
    <t>Potrubí z plastových trubek vícevrstvé ze síťovaného polyetylénu spojované lisovacími tvarovkami PN 10 D 26/3,0 (DN 20)</t>
  </si>
  <si>
    <t>-267056141</t>
  </si>
  <si>
    <t>https://podminky.urs.cz/item/CS_URS_2024_02/723170214</t>
  </si>
  <si>
    <t>145</t>
  </si>
  <si>
    <t>723170226</t>
  </si>
  <si>
    <t>Potrubí z plastových trubek vícevrstvé ochrana vícevrstvého potrubí korugovanými trubkami D 50</t>
  </si>
  <si>
    <t>1571123534</t>
  </si>
  <si>
    <t>https://podminky.urs.cz/item/CS_URS_2024_02/723170226</t>
  </si>
  <si>
    <t>146</t>
  </si>
  <si>
    <t>723181012</t>
  </si>
  <si>
    <t>Potrubí z měděných trubek polotvrdých, spojovaných lisováním Ø 18/1</t>
  </si>
  <si>
    <t>-2089941763</t>
  </si>
  <si>
    <t>https://podminky.urs.cz/item/CS_URS_2024_02/723181012</t>
  </si>
  <si>
    <t>147</t>
  </si>
  <si>
    <t>723181024</t>
  </si>
  <si>
    <t>Potrubí z měděných trubek tvrdých, spojovaných lisováním Ø 28/1,5</t>
  </si>
  <si>
    <t>361700966</t>
  </si>
  <si>
    <t>https://podminky.urs.cz/item/CS_URS_2024_02/723181024</t>
  </si>
  <si>
    <t>148</t>
  </si>
  <si>
    <t>723190108</t>
  </si>
  <si>
    <t>Přípojky plynovodní ke spotřebičům z hadic nerezových vnější/vnitřní závit G 1/2" FM, délky 75 cm</t>
  </si>
  <si>
    <t>665599967</t>
  </si>
  <si>
    <t>https://podminky.urs.cz/item/CS_URS_2024_02/723190108</t>
  </si>
  <si>
    <t>149</t>
  </si>
  <si>
    <t>723190202</t>
  </si>
  <si>
    <t>Přípojky plynovodní ke strojům a zařízením z trubek ocelových závitových černých spojovaných na závit, bezešvých, běžných DN 15</t>
  </si>
  <si>
    <t>-1614938982</t>
  </si>
  <si>
    <t>https://podminky.urs.cz/item/CS_URS_2024_02/723190202</t>
  </si>
  <si>
    <t>150</t>
  </si>
  <si>
    <t>723220213</t>
  </si>
  <si>
    <t>Armatury s jedním závitem přechodová šroubení Cu18x1 - Alpex Gas 26x3</t>
  </si>
  <si>
    <t>-290535419</t>
  </si>
  <si>
    <t>https://podminky.urs.cz/item/CS_URS_2024_02/723220213</t>
  </si>
  <si>
    <t>151</t>
  </si>
  <si>
    <t>723220214</t>
  </si>
  <si>
    <t>Armatury s jedním závitem přechodová šroubení Cu28x1,5 - Alpex Gas 26x3</t>
  </si>
  <si>
    <t>-24489277</t>
  </si>
  <si>
    <t>https://podminky.urs.cz/item/CS_URS_2024_02/723220214</t>
  </si>
  <si>
    <t>152</t>
  </si>
  <si>
    <t>723220224</t>
  </si>
  <si>
    <t>Armatury s jedním závitem přechodová šroubení ocel 5/4" – Cu28x1,5</t>
  </si>
  <si>
    <t>-1137338404</t>
  </si>
  <si>
    <t>https://podminky.urs.cz/item/CS_URS_2024_02/723220224</t>
  </si>
  <si>
    <t>153</t>
  </si>
  <si>
    <t>723231162</t>
  </si>
  <si>
    <t>Armatury se dvěma závity kohouty kulové PN 42 do 185°C plnoprůtokové vnitřní závit těžká řada G 1/2"</t>
  </si>
  <si>
    <t>-438167016</t>
  </si>
  <si>
    <t>https://podminky.urs.cz/item/CS_URS_2024_02/723231162</t>
  </si>
  <si>
    <t>154</t>
  </si>
  <si>
    <t>723231164</t>
  </si>
  <si>
    <t>Armatury se dvěma závity kohouty kulové PN 42 do 185°C plnoprůtokové vnitřní závit těžká řada G 1"</t>
  </si>
  <si>
    <t>634460965</t>
  </si>
  <si>
    <t>https://podminky.urs.cz/item/CS_URS_2024_02/723231164</t>
  </si>
  <si>
    <t>155</t>
  </si>
  <si>
    <t>723546</t>
  </si>
  <si>
    <t>Ochranný plechový kryt / pro potrubí v drážce ve zdi /</t>
  </si>
  <si>
    <t>517337305</t>
  </si>
  <si>
    <t>https://podminky.urs.cz/item/CS_URS_2024_02/723546</t>
  </si>
  <si>
    <t>156</t>
  </si>
  <si>
    <t>7231909</t>
  </si>
  <si>
    <t>Tlaková zkouška, výchozí revizní zpráva</t>
  </si>
  <si>
    <t>488067982</t>
  </si>
  <si>
    <t>https://podminky.urs.cz/item/CS_URS_2024_02/7231909</t>
  </si>
  <si>
    <t>157</t>
  </si>
  <si>
    <t>7231910</t>
  </si>
  <si>
    <t>Přeložka stávajícího plynoměru Gu do nové niky	</t>
  </si>
  <si>
    <t>1862553592</t>
  </si>
  <si>
    <t>https://podminky.urs.cz/item/CS_URS_2024_02/7231910</t>
  </si>
  <si>
    <t>158</t>
  </si>
  <si>
    <t>734261712</t>
  </si>
  <si>
    <t>Šroubení regulační radiátorové přímé bez vypouštění G 1/2</t>
  </si>
  <si>
    <t>-1685760197</t>
  </si>
  <si>
    <t>https://podminky.urs.cz/item/CS_URS_2024_02/734261712</t>
  </si>
  <si>
    <t>159</t>
  </si>
  <si>
    <t>734261714</t>
  </si>
  <si>
    <t>Šroubení regulační radiátorové přímé bez vypouštění G 1</t>
  </si>
  <si>
    <t>279249445</t>
  </si>
  <si>
    <t>https://podminky.urs.cz/item/CS_URS_2024_02/734261714</t>
  </si>
  <si>
    <t>160</t>
  </si>
  <si>
    <t>998723311</t>
  </si>
  <si>
    <t>Přesun hmot pro vnitřní plynovod stanovený procentní sazbou (%) z ceny vodorovná dopravní vzdálenost do 50 m ruční (bez užití mechanizace) v objektech výšky do 6 m</t>
  </si>
  <si>
    <t>1217506725</t>
  </si>
  <si>
    <t>https://podminky.urs.cz/item/CS_URS_2024_02/998723311</t>
  </si>
  <si>
    <t>724</t>
  </si>
  <si>
    <t>Zdravotechnika - strojní vybavení</t>
  </si>
  <si>
    <t>161</t>
  </si>
  <si>
    <t>724231127</t>
  </si>
  <si>
    <t>Manometr 0 – 400 kPa</t>
  </si>
  <si>
    <t>-1212653205</t>
  </si>
  <si>
    <t>https://podminky.urs.cz/item/CS_URS_2024_02/724231127</t>
  </si>
  <si>
    <t xml:space="preserve">strojovna </t>
  </si>
  <si>
    <t>162</t>
  </si>
  <si>
    <t>724231127a</t>
  </si>
  <si>
    <t>Kontaktní manometr 0-0,4 MPa</t>
  </si>
  <si>
    <t>-1528195955</t>
  </si>
  <si>
    <t>https://podminky.urs.cz/item/CS_URS_2024_02/724231127a</t>
  </si>
  <si>
    <t>163</t>
  </si>
  <si>
    <t>724231127b</t>
  </si>
  <si>
    <t>Manometrová kohout 3-cestný G1/2" PN25, mosazný</t>
  </si>
  <si>
    <t>320474767</t>
  </si>
  <si>
    <t>https://podminky.urs.cz/item/CS_URS_2024_02/724231127b</t>
  </si>
  <si>
    <t>164</t>
  </si>
  <si>
    <t>724233004</t>
  </si>
  <si>
    <t>Nádoby expanzní tlakové pro rozvody pitné vody s membránou bez pojistného ventilu se závitovým připojením PN 0,8 o objemu 18 l</t>
  </si>
  <si>
    <t>-1069511456</t>
  </si>
  <si>
    <t>https://podminky.urs.cz/item/CS_URS_2024_02/724233004</t>
  </si>
  <si>
    <t>725</t>
  </si>
  <si>
    <t>Zdravotechnika - zařizovací předměty</t>
  </si>
  <si>
    <t>165</t>
  </si>
  <si>
    <t>725110811</t>
  </si>
  <si>
    <t>Demontáž zařizovacích předmětů</t>
  </si>
  <si>
    <t>721023802</t>
  </si>
  <si>
    <t>https://podminky.urs.cz/item/CS_URS_2024_02/725110811</t>
  </si>
  <si>
    <t>166</t>
  </si>
  <si>
    <t>725112022</t>
  </si>
  <si>
    <t>Zařízení záchodů klozety keramické závěsné na nosné stěny s hlubokým splachováním odpad vodorovný</t>
  </si>
  <si>
    <t>2069772741</t>
  </si>
  <si>
    <t>https://podminky.urs.cz/item/CS_URS_2024_02/725112022</t>
  </si>
  <si>
    <t>místn.č. 1.6</t>
  </si>
  <si>
    <t>167</t>
  </si>
  <si>
    <t>725211601</t>
  </si>
  <si>
    <t>Umyvadla keramická bílá bez výtokových armatur připevněná na stěnu šrouby bez sloupu nebo krytu na sifon, šířka umyvadla 450 mm</t>
  </si>
  <si>
    <t>9955654</t>
  </si>
  <si>
    <t>https://podminky.urs.cz/item/CS_URS_2024_02/725211601</t>
  </si>
  <si>
    <t>místn.č. 1.5</t>
  </si>
  <si>
    <t>168</t>
  </si>
  <si>
    <t>725211602</t>
  </si>
  <si>
    <t>Umyvadla keramická bílá bez výtokových armatur připevněná na stěnu šrouby bez sloupu nebo krytu na sifon, šířka umyvadla 500 mm</t>
  </si>
  <si>
    <t>-769904607</t>
  </si>
  <si>
    <t>https://podminky.urs.cz/item/CS_URS_2024_02/725211602</t>
  </si>
  <si>
    <t>169</t>
  </si>
  <si>
    <t>55161312</t>
  </si>
  <si>
    <t>sifon umyvadlový chrom</t>
  </si>
  <si>
    <t>-925578711</t>
  </si>
  <si>
    <t>170</t>
  </si>
  <si>
    <t>725241111</t>
  </si>
  <si>
    <t>Sprchové vaničky akrylátové čtvercové 800x800 mm</t>
  </si>
  <si>
    <t>-1510571458</t>
  </si>
  <si>
    <t>https://podminky.urs.cz/item/CS_URS_2024_02/725241111</t>
  </si>
  <si>
    <t>171</t>
  </si>
  <si>
    <t>725244102</t>
  </si>
  <si>
    <t>Sprchové dveře a zástěny dveře sprchové do niky rámové se skleněnou výplní tl. 5 mm otvíravé jednokřídlové, na vaničku šířky 800 mm</t>
  </si>
  <si>
    <t>1658829185</t>
  </si>
  <si>
    <t>https://podminky.urs.cz/item/CS_URS_2024_02/725244102</t>
  </si>
  <si>
    <t>172</t>
  </si>
  <si>
    <t>725291654</t>
  </si>
  <si>
    <t>Montáž doplňků zařízení koupelen a záchodů zásobníku papírových ručníků</t>
  </si>
  <si>
    <t>-910425261</t>
  </si>
  <si>
    <t>https://podminky.urs.cz/item/CS_URS_2024_02/725291654</t>
  </si>
  <si>
    <t>173</t>
  </si>
  <si>
    <t>55431086</t>
  </si>
  <si>
    <t>zásobník papírových ručníků skládaných komaxit bílý</t>
  </si>
  <si>
    <t>1953332422</t>
  </si>
  <si>
    <t>174</t>
  </si>
  <si>
    <t>725311121</t>
  </si>
  <si>
    <t>Dřezy bez výtokových armatur jednoduché se zápachovou uzávěrkou nerezové s odkapávací plochou 560x480 mm a miskou</t>
  </si>
  <si>
    <t>1858173181</t>
  </si>
  <si>
    <t>https://podminky.urs.cz/item/CS_URS_2024_02/725311121</t>
  </si>
  <si>
    <t>175</t>
  </si>
  <si>
    <t>55160240</t>
  </si>
  <si>
    <t>ventil odpadní dřezový bez přepadu DN 40 se zátkou</t>
  </si>
  <si>
    <t>-1454984060</t>
  </si>
  <si>
    <t>176</t>
  </si>
  <si>
    <t>725331111</t>
  </si>
  <si>
    <t>Výlevky bez výtokových armatur a splachovací nádrže keramické se sklopnou plastovou mřížkou 425 mm</t>
  </si>
  <si>
    <t>830487828</t>
  </si>
  <si>
    <t>https://podminky.urs.cz/item/CS_URS_2024_02/725331111</t>
  </si>
  <si>
    <t xml:space="preserve">místn.č. 1.8 </t>
  </si>
  <si>
    <t>177</t>
  </si>
  <si>
    <t>725531101</t>
  </si>
  <si>
    <t>Elektrický průtokový ohřívač TUV – 2,5 kW</t>
  </si>
  <si>
    <t>1687887030</t>
  </si>
  <si>
    <t>https://podminky.urs.cz/item/CS_URS_2024_02/725531101</t>
  </si>
  <si>
    <t>178</t>
  </si>
  <si>
    <t>725531102</t>
  </si>
  <si>
    <t>Elektrický průtokový ohřívač TUV – 3,5 kW</t>
  </si>
  <si>
    <t>-1451116333</t>
  </si>
  <si>
    <t>https://podminky.urs.cz/item/CS_URS_2024_02/725531102</t>
  </si>
  <si>
    <t>179</t>
  </si>
  <si>
    <t>725813112</t>
  </si>
  <si>
    <t>Ventily rohové bez připojovací trubičky nebo flexi hadičky pračkové G 3/8"</t>
  </si>
  <si>
    <t>437022131</t>
  </si>
  <si>
    <t>https://podminky.urs.cz/item/CS_URS_2024_02/725813112</t>
  </si>
  <si>
    <t>místn.č. 1.9 - pračka</t>
  </si>
  <si>
    <t>místn.č. 1.11 - myčka</t>
  </si>
  <si>
    <t>180</t>
  </si>
  <si>
    <t>725821325</t>
  </si>
  <si>
    <t>Baterie dřezové stojánkové pákové s otáčivým ústím a délkou ramínka 220 mm</t>
  </si>
  <si>
    <t>-399716393</t>
  </si>
  <si>
    <t>https://podminky.urs.cz/item/CS_URS_2024_02/725821325</t>
  </si>
  <si>
    <t>181</t>
  </si>
  <si>
    <t>725822613</t>
  </si>
  <si>
    <t>Baterie umyvadlové stojánkové pákové s výpustí</t>
  </si>
  <si>
    <t>-642467687</t>
  </si>
  <si>
    <t>https://podminky.urs.cz/item/CS_URS_2024_02/725822613</t>
  </si>
  <si>
    <t>182</t>
  </si>
  <si>
    <t>725849411</t>
  </si>
  <si>
    <t>Baterie sprchové montáž nástěnných baterií s nastavitelnou výškou sprchy</t>
  </si>
  <si>
    <t>-1403585960</t>
  </si>
  <si>
    <t>https://podminky.urs.cz/item/CS_URS_2024_02/725849411</t>
  </si>
  <si>
    <t>1+1</t>
  </si>
  <si>
    <t>183</t>
  </si>
  <si>
    <t>55145590</t>
  </si>
  <si>
    <t>baterie sprchová páková včetně sprchové soupravy 150mm chrom</t>
  </si>
  <si>
    <t>1955544906</t>
  </si>
  <si>
    <t>sprchový kout</t>
  </si>
  <si>
    <t>184</t>
  </si>
  <si>
    <t>55145403</t>
  </si>
  <si>
    <t>baterie sprchová s ruční sprchou 1/2"x150mm</t>
  </si>
  <si>
    <t>137966408</t>
  </si>
  <si>
    <t xml:space="preserve">pro oplach  očí</t>
  </si>
  <si>
    <t>místn.č. 1.8 - oplach věcí</t>
  </si>
  <si>
    <t>pro oplach nočníků</t>
  </si>
  <si>
    <t>185</t>
  </si>
  <si>
    <t>725980123</t>
  </si>
  <si>
    <t>Plastová dvířka s rámem 400 x 400 mm ( krytí niky )</t>
  </si>
  <si>
    <t>-1063404112</t>
  </si>
  <si>
    <t>https://podminky.urs.cz/item/CS_URS_2024_02/725980123</t>
  </si>
  <si>
    <t>186</t>
  </si>
  <si>
    <t>55431079</t>
  </si>
  <si>
    <t>koš odpadkový nášlapný plastový 6L</t>
  </si>
  <si>
    <t>302212742</t>
  </si>
  <si>
    <t>187</t>
  </si>
  <si>
    <t>998725311</t>
  </si>
  <si>
    <t>Přesun hmot pro zařizovací předměty stanovený procentní sazbou (%) z ceny vodorovná dopravní vzdálenost do 50 m ruční (bez užití mechanizace) v objektech výšky do 6 m</t>
  </si>
  <si>
    <t>855117592</t>
  </si>
  <si>
    <t>https://podminky.urs.cz/item/CS_URS_2024_02/998725311</t>
  </si>
  <si>
    <t>726</t>
  </si>
  <si>
    <t>Zdravotechnika - předstěnové instalace</t>
  </si>
  <si>
    <t>188</t>
  </si>
  <si>
    <t>726131001</t>
  </si>
  <si>
    <t>Předstěnové instalační systémy do lehkých stěn s kovovou konstrukcí pro umyvadla stavební výšky do 1120 mm se stojánkovou baterií</t>
  </si>
  <si>
    <t>-1853484607</t>
  </si>
  <si>
    <t>https://podminky.urs.cz/item/CS_URS_2024_02/726131001</t>
  </si>
  <si>
    <t>189</t>
  </si>
  <si>
    <t>726131041</t>
  </si>
  <si>
    <t>Předstěnové instalační systémy do lehkých stěn s kovovou konstrukcí pro závěsné klozety ovládání zepředu, stavební výšky 1120 mm</t>
  </si>
  <si>
    <t>960720459</t>
  </si>
  <si>
    <t>https://podminky.urs.cz/item/CS_URS_2024_02/726131041</t>
  </si>
  <si>
    <t>190</t>
  </si>
  <si>
    <t>55281794</t>
  </si>
  <si>
    <t>tlačítko pro ovládání WC zepředu plast dvě množství vody 246x164mm</t>
  </si>
  <si>
    <t>-154388</t>
  </si>
  <si>
    <t>191</t>
  </si>
  <si>
    <t>998726311</t>
  </si>
  <si>
    <t>Přesun hmot pro instalační prefabrikáty stanovený procentní sazbou (%) z ceny vodorovná dopravní vzdálenost do 50 m ruční (bez užití mechanizace) v objektech výšky do 6 m</t>
  </si>
  <si>
    <t>2036465166</t>
  </si>
  <si>
    <t>https://podminky.urs.cz/item/CS_URS_2024_02/998726311</t>
  </si>
  <si>
    <t>731</t>
  </si>
  <si>
    <t>Ústřední vytápění - kotelny</t>
  </si>
  <si>
    <t>192</t>
  </si>
  <si>
    <t>731200832</t>
  </si>
  <si>
    <t>Demontáž kotlů ocelových závěsných</t>
  </si>
  <si>
    <t>36155087</t>
  </si>
  <si>
    <t>https://podminky.urs.cz/item/CS_URS_2024_02/731200832</t>
  </si>
  <si>
    <t>193</t>
  </si>
  <si>
    <t>731244132</t>
  </si>
  <si>
    <t>Kotle ocelové teplovodní plynové závěsné kondenzační pro vytápění s možností připojení zásobníku TV 3,4-25,0 kW</t>
  </si>
  <si>
    <t>568215481</t>
  </si>
  <si>
    <t>https://podminky.urs.cz/item/CS_URS_2024_02/731244132</t>
  </si>
  <si>
    <t>P</t>
  </si>
  <si>
    <t>Poznámka k položce:_x000d_
Součástí je_x000d_
- drátové dálkové ovládání pro topné systémy_x000d_
- POV_x000d_
- Expanzní nádoba_x000d_
- venkovní čidlo_x000d_
- Prostorový termostat_x000d_
- Oběhové čerpadlo</t>
  </si>
  <si>
    <t>194</t>
  </si>
  <si>
    <t>73156</t>
  </si>
  <si>
    <t>Topná zkouška, zaškolení obsluhy kotelny</t>
  </si>
  <si>
    <t>-1506126231</t>
  </si>
  <si>
    <t>https://podminky.urs.cz/item/CS_URS_2024_02/73156</t>
  </si>
  <si>
    <t>195</t>
  </si>
  <si>
    <t>998731311</t>
  </si>
  <si>
    <t>Přesun hmot pro kotelny stanovený procentní sazbou (%) z ceny vodorovná dopravní vzdálenost do 50 m ruční (bez užití mechanizace) v objektech výšky do 6 m</t>
  </si>
  <si>
    <t>362643419</t>
  </si>
  <si>
    <t>https://podminky.urs.cz/item/CS_URS_2024_02/998731311</t>
  </si>
  <si>
    <t>732</t>
  </si>
  <si>
    <t>Ústřední vytápění - strojovny</t>
  </si>
  <si>
    <t>196</t>
  </si>
  <si>
    <t>732112142</t>
  </si>
  <si>
    <t xml:space="preserve">Rozdělovač RS-KOMBI </t>
  </si>
  <si>
    <t>-1071654578</t>
  </si>
  <si>
    <t>https://podminky.urs.cz/item/CS_URS_2024_02/732112142</t>
  </si>
  <si>
    <t>197</t>
  </si>
  <si>
    <t>732113102</t>
  </si>
  <si>
    <t xml:space="preserve">Anuloid HVDT Hydraulický vyrovnávač dynamických tlaků </t>
  </si>
  <si>
    <t>-1862661631</t>
  </si>
  <si>
    <t>https://podminky.urs.cz/item/CS_URS_2024_02/732113102</t>
  </si>
  <si>
    <t>198</t>
  </si>
  <si>
    <t>732211112</t>
  </si>
  <si>
    <t>Nepřímotopné zásobníkové ohřívače TUV stacionární s jedním teplosměnným výměníkem PN 0,6 MPa/1,0 MPa, t = 80°C/110°C objem zásobníku / v.pl. m2 výměníku 120 l / 1,45 m2</t>
  </si>
  <si>
    <t>-140938759</t>
  </si>
  <si>
    <t>https://podminky.urs.cz/item/CS_URS_2024_02/732211112</t>
  </si>
  <si>
    <t>199</t>
  </si>
  <si>
    <t>732331616</t>
  </si>
  <si>
    <t>Nádoby expanzní tlakové pro topné a chladicí soustavy s membránou bez pojistného ventilu se závitovým připojením PN 0,6 o objemu 50 l</t>
  </si>
  <si>
    <t>1444693546</t>
  </si>
  <si>
    <t>https://podminky.urs.cz/item/CS_URS_2024_02/732331616</t>
  </si>
  <si>
    <t>200</t>
  </si>
  <si>
    <t>73242120</t>
  </si>
  <si>
    <t>Mokroběžné oběhové čerpadlo s EC motorem a integrovaným automatickým přizpůsobováním výkonu</t>
  </si>
  <si>
    <t>1224360675</t>
  </si>
  <si>
    <t>https://podminky.urs.cz/item/CS_URS_2024_02/73242120</t>
  </si>
  <si>
    <t xml:space="preserve">Poznámka k položce:_x000d_
- teplota čerpané pitné vody do 20° dH  max. +65 °C_x000d_
- síťová přípojka 1~230 V, 50 Hz_x000d_
- jmenovitá světlost Rp 1 a Rp 1 1/4_x000d_
- max. provozní tlak 10 bar</t>
  </si>
  <si>
    <t>201</t>
  </si>
  <si>
    <t>732421414</t>
  </si>
  <si>
    <t>Čerpadla teplovodní mokroběžná závitová oběhová pro teplovodní vytápění (elektronicky řízená) PN 10, do 110°C DN přípojky/dopravní výška H (m) - čerpací výkon Q (m3/h) DN 25 / do 6,0 m / 4,0 m3/h</t>
  </si>
  <si>
    <t>1704638786</t>
  </si>
  <si>
    <t>https://podminky.urs.cz/item/CS_URS_2024_02/732421414</t>
  </si>
  <si>
    <t>202</t>
  </si>
  <si>
    <t>732511301</t>
  </si>
  <si>
    <t xml:space="preserve">Automatické odvzdušňovací ventily G 3/8" </t>
  </si>
  <si>
    <t>379338135</t>
  </si>
  <si>
    <t>https://podminky.urs.cz/item/CS_URS_2024_02/732511301</t>
  </si>
  <si>
    <t>203</t>
  </si>
  <si>
    <t>998732211</t>
  </si>
  <si>
    <t>Přesun hmot pro strojovny stanovený procentní sazbou (%) z ceny vodorovná dopravní vzdálenost do 50 m s omezením mechanizace v objektech výšky do 6 m</t>
  </si>
  <si>
    <t>1313704548</t>
  </si>
  <si>
    <t>https://podminky.urs.cz/item/CS_URS_2024_02/998732211</t>
  </si>
  <si>
    <t>733</t>
  </si>
  <si>
    <t>Ústřední vytápění - rozvodné potrubí</t>
  </si>
  <si>
    <t>204</t>
  </si>
  <si>
    <t>733110808</t>
  </si>
  <si>
    <t>Demontáž potrubí z trubek ocelových závitových DN přes 32 do 50</t>
  </si>
  <si>
    <t>-742049719</t>
  </si>
  <si>
    <t>https://podminky.urs.cz/item/CS_URS_2024_02/733110808</t>
  </si>
  <si>
    <t>205</t>
  </si>
  <si>
    <t>733222102</t>
  </si>
  <si>
    <t>Potrubí z trubek měděných polotvrdých spojovaných měkkým pájením Ø 15/1</t>
  </si>
  <si>
    <t>1537886741</t>
  </si>
  <si>
    <t>https://podminky.urs.cz/item/CS_URS_2024_02/733222102</t>
  </si>
  <si>
    <t>vytápění radiátorové</t>
  </si>
  <si>
    <t>206</t>
  </si>
  <si>
    <t>733222103</t>
  </si>
  <si>
    <t>Potrubí z trubek měděných polotvrdých spojovaných měkkým pájením Ø 18/1</t>
  </si>
  <si>
    <t>-1170862816</t>
  </si>
  <si>
    <t>https://podminky.urs.cz/item/CS_URS_2024_02/733222103</t>
  </si>
  <si>
    <t>207</t>
  </si>
  <si>
    <t>733222104</t>
  </si>
  <si>
    <t>Potrubí z trubek měděných polotvrdých spojovaných měkkým pájením Ø 22/1</t>
  </si>
  <si>
    <t>1853463433</t>
  </si>
  <si>
    <t>https://podminky.urs.cz/item/CS_URS_2024_02/733222104</t>
  </si>
  <si>
    <t>208</t>
  </si>
  <si>
    <t>733223105</t>
  </si>
  <si>
    <t>Potrubí z trubek měděných tvrdých spojovaných měkkým pájením Ø 28/1,5</t>
  </si>
  <si>
    <t>741812616</t>
  </si>
  <si>
    <t>https://podminky.urs.cz/item/CS_URS_2024_02/733223105</t>
  </si>
  <si>
    <t>209</t>
  </si>
  <si>
    <t>733223106</t>
  </si>
  <si>
    <t>Potrubí z trubek měděných tvrdých spojovaných měkkým pájením Ø 35/1,5</t>
  </si>
  <si>
    <t>109481533</t>
  </si>
  <si>
    <t>https://podminky.urs.cz/item/CS_URS_2024_02/733223106</t>
  </si>
  <si>
    <t>210</t>
  </si>
  <si>
    <t>733291101</t>
  </si>
  <si>
    <t>Zkoušky těsnosti potrubí z trubek měděných Ø do 35/1,5</t>
  </si>
  <si>
    <t>-1328025390</t>
  </si>
  <si>
    <t>https://podminky.urs.cz/item/CS_URS_2024_02/733291101</t>
  </si>
  <si>
    <t>80,0+44,0+72,0+12,0+4,0</t>
  </si>
  <si>
    <t>211</t>
  </si>
  <si>
    <t>733564</t>
  </si>
  <si>
    <t>Napojení pod stropem na stávající stupačky do bytu ve 2NP</t>
  </si>
  <si>
    <t>89452543</t>
  </si>
  <si>
    <t>https://podminky.urs.cz/item/CS_URS_2024_02/733564</t>
  </si>
  <si>
    <t>212</t>
  </si>
  <si>
    <t>998733311</t>
  </si>
  <si>
    <t>Přesun hmot pro rozvody potrubí stanovený procentní sazbou z ceny vodorovná dopravní vzdálenost do 50 m ruční (bez užití mechanizace) v objektech výšky do 6 m</t>
  </si>
  <si>
    <t>-1642768897</t>
  </si>
  <si>
    <t>https://podminky.urs.cz/item/CS_URS_2024_02/998733311</t>
  </si>
  <si>
    <t>734</t>
  </si>
  <si>
    <t>Ústřední vytápění - armatury</t>
  </si>
  <si>
    <t>213</t>
  </si>
  <si>
    <t>734173214</t>
  </si>
  <si>
    <t>Mezikusy, přírubové spoje přírubové spoje PN 6/I, 200°C DN 50</t>
  </si>
  <si>
    <t>-718705711</t>
  </si>
  <si>
    <t>https://podminky.urs.cz/item/CS_URS_2024_02/734173214</t>
  </si>
  <si>
    <t>214</t>
  </si>
  <si>
    <t>734221682</t>
  </si>
  <si>
    <t>Ventily regulační závitové hlavice termostatické pro ovládání ventilů PN 10 do 110°C kapalinové otopných těles VK</t>
  </si>
  <si>
    <t>1431975888</t>
  </si>
  <si>
    <t>https://podminky.urs.cz/item/CS_URS_2024_02/734221682</t>
  </si>
  <si>
    <t>215</t>
  </si>
  <si>
    <t>734222812</t>
  </si>
  <si>
    <t>Ventily regulační závitové termostatické s hlavicí ručního ovládání PN 16 do 110°C přímé chromované G 1/2</t>
  </si>
  <si>
    <t>-1320293078</t>
  </si>
  <si>
    <t>https://podminky.urs.cz/item/CS_URS_2024_02/734222812</t>
  </si>
  <si>
    <t>216</t>
  </si>
  <si>
    <t>734261402</t>
  </si>
  <si>
    <t>Šroubení připojovací armatury radiátorů VK PN 10 do 110°C, regulační uzavíratelné rohové G 1/2 x 18</t>
  </si>
  <si>
    <t>1263603366</t>
  </si>
  <si>
    <t>https://podminky.urs.cz/item/CS_URS_2024_02/734261402</t>
  </si>
  <si>
    <t>217</t>
  </si>
  <si>
    <t>734261412</t>
  </si>
  <si>
    <t>Šroubení regulační radiátorové rohové bez vypouštění G 1/2</t>
  </si>
  <si>
    <t>-1954772137</t>
  </si>
  <si>
    <t>https://podminky.urs.cz/item/CS_URS_2024_02/734261412</t>
  </si>
  <si>
    <t>218</t>
  </si>
  <si>
    <t>734292713</t>
  </si>
  <si>
    <t>Ostatní armatury kulové kohouty PN 42 do 185°C přímé vnitřní závit G 1/2</t>
  </si>
  <si>
    <t>1236462707</t>
  </si>
  <si>
    <t>https://podminky.urs.cz/item/CS_URS_2024_02/734292713</t>
  </si>
  <si>
    <t>219</t>
  </si>
  <si>
    <t>734292714</t>
  </si>
  <si>
    <t>Ostatní armatury kulové kohouty PN 42 do 185°C přímé vnitřní závit G 3/4</t>
  </si>
  <si>
    <t>-171010913</t>
  </si>
  <si>
    <t>https://podminky.urs.cz/item/CS_URS_2024_02/734292714</t>
  </si>
  <si>
    <t>220</t>
  </si>
  <si>
    <t>734292715</t>
  </si>
  <si>
    <t>Ostatní armatury kulové kohouty PN 42 do 185°C přímé vnitřní závit G 1</t>
  </si>
  <si>
    <t>1542154712</t>
  </si>
  <si>
    <t>https://podminky.urs.cz/item/CS_URS_2024_02/734292715</t>
  </si>
  <si>
    <t>221</t>
  </si>
  <si>
    <t>734411127</t>
  </si>
  <si>
    <t>Teploměr 0 – 100 °C	</t>
  </si>
  <si>
    <t>-1434090750</t>
  </si>
  <si>
    <t>https://podminky.urs.cz/item/CS_URS_2024_02/734411127</t>
  </si>
  <si>
    <t>222</t>
  </si>
  <si>
    <t>734412111</t>
  </si>
  <si>
    <t>Teploměry technické kompaktní měřiče tepla jmenovitý průtok Qn (m3/h) 0,6 1/2"</t>
  </si>
  <si>
    <t>861982882</t>
  </si>
  <si>
    <t>https://podminky.urs.cz/item/CS_URS_2024_02/734412111</t>
  </si>
  <si>
    <t>223</t>
  </si>
  <si>
    <t>734441115</t>
  </si>
  <si>
    <t>Regulátory tlaku s jednoobvodovým mikrospínačem vlnovcové, tlak 40 až 400 kPa</t>
  </si>
  <si>
    <t>-747277485</t>
  </si>
  <si>
    <t>https://podminky.urs.cz/item/CS_URS_2024_02/734441115</t>
  </si>
  <si>
    <t>224</t>
  </si>
  <si>
    <t>998734311</t>
  </si>
  <si>
    <t>Přesun hmot pro armatury stanovený procentní sazbou (%) z ceny vodorovná dopravní vzdálenost do 50 m ruční (bez užití mechanizace) v objektech výšky do 6 m</t>
  </si>
  <si>
    <t>683585505</t>
  </si>
  <si>
    <t>https://podminky.urs.cz/item/CS_URS_2024_02/998734311</t>
  </si>
  <si>
    <t>735</t>
  </si>
  <si>
    <t>Ústřední vytápění - otopná tělesa</t>
  </si>
  <si>
    <t>225</t>
  </si>
  <si>
    <t>735151811</t>
  </si>
  <si>
    <t>Demontáž otopných těles</t>
  </si>
  <si>
    <t>336732411</t>
  </si>
  <si>
    <t>https://podminky.urs.cz/item/CS_URS_2024_02/735151811</t>
  </si>
  <si>
    <t>226</t>
  </si>
  <si>
    <t>735152471</t>
  </si>
  <si>
    <t>Otopná tělesa panelová VK dvoudesková PN 1,0 MPa, T do 110°C s jednou přídavnou přestupní plochou výšky tělesa 600 mm stavební délky / výkonu 400 mm / 515 W</t>
  </si>
  <si>
    <t>1648863082</t>
  </si>
  <si>
    <t>https://podminky.urs.cz/item/CS_URS_2024_02/735152471</t>
  </si>
  <si>
    <t>227</t>
  </si>
  <si>
    <t>735152472</t>
  </si>
  <si>
    <t>Otopná tělesa panelová VK dvoudesková PN 1,0 MPa, T do 110°C s jednou přídavnou přestupní plochou výšky tělesa 600 mm stavební délky / výkonu 500 mm / 644 W</t>
  </si>
  <si>
    <t>-58740653</t>
  </si>
  <si>
    <t>https://podminky.urs.cz/item/CS_URS_2024_02/735152472</t>
  </si>
  <si>
    <t>228</t>
  </si>
  <si>
    <t>735152473</t>
  </si>
  <si>
    <t>Otopná tělesa panelová VK dvoudesková PN 1,0 MPa, T do 110°C s jednou přídavnou přestupní plochou výšky tělesa 600 mm stavební délky / výkonu 600 mm / 773 W</t>
  </si>
  <si>
    <t>-949024408</t>
  </si>
  <si>
    <t>https://podminky.urs.cz/item/CS_URS_2024_02/735152473</t>
  </si>
  <si>
    <t>229</t>
  </si>
  <si>
    <t>735152474</t>
  </si>
  <si>
    <t>Otopná tělesa panelová VK dvoudesková PN 1,0 MPa, T do 110°C s jednou přídavnou přestupní plochou výšky tělesa 600 mm stavební délky / výkonu 700 mm / 902 W</t>
  </si>
  <si>
    <t>1922022382</t>
  </si>
  <si>
    <t>https://podminky.urs.cz/item/CS_URS_2024_02/735152474</t>
  </si>
  <si>
    <t>230</t>
  </si>
  <si>
    <t>735152475</t>
  </si>
  <si>
    <t>Otopná tělesa panelová VK dvoudesková PN 1,0 MPa, T do 110°C s jednou přídavnou přestupní plochou výšky tělesa 600 mm stavební délky / výkonu 800 mm / 1030 W</t>
  </si>
  <si>
    <t>420174767</t>
  </si>
  <si>
    <t>https://podminky.urs.cz/item/CS_URS_2024_02/735152475</t>
  </si>
  <si>
    <t>231</t>
  </si>
  <si>
    <t>735152573</t>
  </si>
  <si>
    <t>Otopná tělesa panelová VK dvoudesková PN 1,0 MPa, T do 110°C se dvěma přídavnými přestupními plochami výšky tělesa 600 mm stavební délky / výkonu 600 mm / 1007 W</t>
  </si>
  <si>
    <t>-820492055</t>
  </si>
  <si>
    <t>https://podminky.urs.cz/item/CS_URS_2024_02/735152573</t>
  </si>
  <si>
    <t>232</t>
  </si>
  <si>
    <t>735152574</t>
  </si>
  <si>
    <t>Otopná tělesa panelová VK dvoudesková PN 1,0 MPa, T do 110°C se dvěma přídavnými přestupními plochami výšky tělesa 600 mm stavební délky / výkonu 700 mm / 1175 W</t>
  </si>
  <si>
    <t>746993608</t>
  </si>
  <si>
    <t>https://podminky.urs.cz/item/CS_URS_2024_02/735152574</t>
  </si>
  <si>
    <t>233</t>
  </si>
  <si>
    <t>735160123</t>
  </si>
  <si>
    <t>Otopná tělesa trubková teplovodní na stěnu výšky tělesa 1 220 mm, délky 600 mm</t>
  </si>
  <si>
    <t>-1606513568</t>
  </si>
  <si>
    <t>https://podminky.urs.cz/item/CS_URS_2024_02/735160123</t>
  </si>
  <si>
    <t>234</t>
  </si>
  <si>
    <t>735511141</t>
  </si>
  <si>
    <t>Prostorový termostat</t>
  </si>
  <si>
    <t>-321387093</t>
  </si>
  <si>
    <t>https://podminky.urs.cz/item/CS_URS_2024_02/735511141</t>
  </si>
  <si>
    <t>235</t>
  </si>
  <si>
    <t>735890105</t>
  </si>
  <si>
    <t>Elektrická topná tělesa (tyče) pro kombinované vytápění s integrovaným regulátorem teploty, o výkonu 600 W</t>
  </si>
  <si>
    <t>-148228605</t>
  </si>
  <si>
    <t>https://podminky.urs.cz/item/CS_URS_2024_02/735890105</t>
  </si>
  <si>
    <t>236</t>
  </si>
  <si>
    <t>998735311</t>
  </si>
  <si>
    <t>Přesun hmot pro otopná tělesa stanovený procentní sazbou (%) z ceny vodorovná dopravní vzdálenost do 50 m ruční (bez užití mechanizace) v objektech výšky do 6 m</t>
  </si>
  <si>
    <t>-1798490752</t>
  </si>
  <si>
    <t>https://podminky.urs.cz/item/CS_URS_2024_02/998735311</t>
  </si>
  <si>
    <t>741</t>
  </si>
  <si>
    <t xml:space="preserve">Elektroinstalace </t>
  </si>
  <si>
    <t>237</t>
  </si>
  <si>
    <t>741-R01</t>
  </si>
  <si>
    <t>Elektroinstalace - silnoproud a slaboproud - viz. samostatný rozpočet</t>
  </si>
  <si>
    <t>-15533798</t>
  </si>
  <si>
    <t>https://podminky.urs.cz/item/CS_URS_2024_02/741-R01</t>
  </si>
  <si>
    <t>238</t>
  </si>
  <si>
    <t>741-R02</t>
  </si>
  <si>
    <t>Měření a regulace viz. samostatný rozpočet</t>
  </si>
  <si>
    <t>897090600</t>
  </si>
  <si>
    <t>https://podminky.urs.cz/item/CS_URS_2024_02/741-R02</t>
  </si>
  <si>
    <t>751</t>
  </si>
  <si>
    <t>Vzduchotechnika</t>
  </si>
  <si>
    <t>239</t>
  </si>
  <si>
    <t>751122011</t>
  </si>
  <si>
    <t>Montáž ventilátoru radiálního nízkotlakého nástěnného základního, průměru do 100 mm</t>
  </si>
  <si>
    <t>1372390778</t>
  </si>
  <si>
    <t>https://podminky.urs.cz/item/CS_URS_2024_02/751122011</t>
  </si>
  <si>
    <t>místn.č. 1.4 - 1.9</t>
  </si>
  <si>
    <t>4+1</t>
  </si>
  <si>
    <t>místn.č. 1.14 - 1.16</t>
  </si>
  <si>
    <t>240</t>
  </si>
  <si>
    <t>42914502</t>
  </si>
  <si>
    <t>ventilátor radiální tichý malý plastový s nastavitelným doběhem IP45 výkon 8-13W D 100mm</t>
  </si>
  <si>
    <t>245261363</t>
  </si>
  <si>
    <t>Poznámka k položce:_x000d_
např. SILENT ECO U 100 H</t>
  </si>
  <si>
    <t>241</t>
  </si>
  <si>
    <t>54233100</t>
  </si>
  <si>
    <t>ventilátor radiální malý plastový D 100 / 230V/50Hz/</t>
  </si>
  <si>
    <t>-364732485</t>
  </si>
  <si>
    <t>Poznámka k položce:_x000d_
např. EBB 175 T</t>
  </si>
  <si>
    <t>242</t>
  </si>
  <si>
    <t>751122091</t>
  </si>
  <si>
    <t>Montáž ventilátoru radiálního nízkotlakého potrubního základního do kruhového potrubí, průměru do 100 mm</t>
  </si>
  <si>
    <t>87709917</t>
  </si>
  <si>
    <t>https://podminky.urs.cz/item/CS_URS_2024_02/751122091</t>
  </si>
  <si>
    <t>místn.č. 1.4 - přívod vzduchu</t>
  </si>
  <si>
    <t>243</t>
  </si>
  <si>
    <t>42914515</t>
  </si>
  <si>
    <t>ventilátor radiální potrubní úsporný ocelový IP44 výkon 60-100W D 100mm</t>
  </si>
  <si>
    <t>-228197666</t>
  </si>
  <si>
    <t>244</t>
  </si>
  <si>
    <t>751322011</t>
  </si>
  <si>
    <t>Montáž talířových ventilů, anemostatů, dýz talířového ventilu, průměru do 100 mm</t>
  </si>
  <si>
    <t>417194754</t>
  </si>
  <si>
    <t>https://podminky.urs.cz/item/CS_URS_2024_02/751322011</t>
  </si>
  <si>
    <t>245</t>
  </si>
  <si>
    <t>42972201</t>
  </si>
  <si>
    <t>ventil talířový pro přívod a odvod vzduchu plastový D 100mm</t>
  </si>
  <si>
    <t>-468921536</t>
  </si>
  <si>
    <t>246</t>
  </si>
  <si>
    <t>751322012</t>
  </si>
  <si>
    <t>Montáž talířových ventilů, anemostatů, dýz talířového ventilu, průměru přes 100 do 200 mm</t>
  </si>
  <si>
    <t>-69842358</t>
  </si>
  <si>
    <t>https://podminky.urs.cz/item/CS_URS_2024_02/751322012</t>
  </si>
  <si>
    <t>pro odvod vzduchu</t>
  </si>
  <si>
    <t>místn.č. 1.11 - 1.13</t>
  </si>
  <si>
    <t>247</t>
  </si>
  <si>
    <t>42972202</t>
  </si>
  <si>
    <t>ventil talířový pro odvod vzduchu plastový D 125mm</t>
  </si>
  <si>
    <t>-1248742013</t>
  </si>
  <si>
    <t>248</t>
  </si>
  <si>
    <t>751355011</t>
  </si>
  <si>
    <t>Montáž ohřívačů, chladičů, eliminátorů kapek ohřívače elektrického, na potrubí průměru do 200 mm</t>
  </si>
  <si>
    <t>-662747396</t>
  </si>
  <si>
    <t>https://podminky.urs.cz/item/CS_URS_2024_02/751355011</t>
  </si>
  <si>
    <t>249</t>
  </si>
  <si>
    <t>42956114</t>
  </si>
  <si>
    <t>ohřívač vzduchu elektrický bez integrované regulace D 100mm, &lt; 1kW</t>
  </si>
  <si>
    <t>2105826544</t>
  </si>
  <si>
    <t>250</t>
  </si>
  <si>
    <t>751398032</t>
  </si>
  <si>
    <t>Montáž ostatních zařízení ventilační mřížky do dveří nebo desek, průřezu přes 0,04 do 0,100 m2</t>
  </si>
  <si>
    <t>-1989097059</t>
  </si>
  <si>
    <t>https://podminky.urs.cz/item/CS_URS_2024_02/751398032</t>
  </si>
  <si>
    <t>místn.č. 1.11-1.13</t>
  </si>
  <si>
    <t>místn.č. 1.14-1.16</t>
  </si>
  <si>
    <t>251</t>
  </si>
  <si>
    <t>42972101</t>
  </si>
  <si>
    <t>mřížka větrací do dřeva kovová 60x500mm</t>
  </si>
  <si>
    <t>853525796</t>
  </si>
  <si>
    <t>252</t>
  </si>
  <si>
    <t>751398091</t>
  </si>
  <si>
    <t>Montáž ostatních zařízení regulátoru konstantní teploty přiváděného vzduchu, průměru do 100 mm</t>
  </si>
  <si>
    <t>-1494850358</t>
  </si>
  <si>
    <t>https://podminky.urs.cz/item/CS_URS_2024_02/751398091</t>
  </si>
  <si>
    <t>253</t>
  </si>
  <si>
    <t>42971026</t>
  </si>
  <si>
    <t>regulátor vč. čidla – spíná el. ohřívač podle nastavené tepl. v prostoru</t>
  </si>
  <si>
    <t>-1136628000</t>
  </si>
  <si>
    <t>254</t>
  </si>
  <si>
    <t>751511181</t>
  </si>
  <si>
    <t>Montáž potrubí plechového skupiny I kruhového bez příruby tloušťky plechu 0,6 mm, průměru do 100 mm</t>
  </si>
  <si>
    <t>-1427259511</t>
  </si>
  <si>
    <t>https://podminky.urs.cz/item/CS_URS_2024_02/751511181</t>
  </si>
  <si>
    <t>D80</t>
  </si>
  <si>
    <t>D100</t>
  </si>
  <si>
    <t>35,0</t>
  </si>
  <si>
    <t>14,0</t>
  </si>
  <si>
    <t>255</t>
  </si>
  <si>
    <t>42981096</t>
  </si>
  <si>
    <t>trouba spirálně vinutá Pz D 80mm, l=3000mm</t>
  </si>
  <si>
    <t>1105855525</t>
  </si>
  <si>
    <t>3*1,2 'Přepočtené koeficientem množství</t>
  </si>
  <si>
    <t>256</t>
  </si>
  <si>
    <t>42981010</t>
  </si>
  <si>
    <t>trouba spirálně vinutá Pz D 100mm, l=3000mm</t>
  </si>
  <si>
    <t>-2043451039</t>
  </si>
  <si>
    <t>6,0</t>
  </si>
  <si>
    <t>41*1,2 'Přepočtené koeficientem množství</t>
  </si>
  <si>
    <t>257</t>
  </si>
  <si>
    <t>751511182</t>
  </si>
  <si>
    <t>Montáž potrubí plechového skupiny I kruhového bez příruby tloušťky plechu 0,6 mm, průměru přes 100 do 200 mm</t>
  </si>
  <si>
    <t>-926468257</t>
  </si>
  <si>
    <t>https://podminky.urs.cz/item/CS_URS_2024_02/751511182</t>
  </si>
  <si>
    <t>D125</t>
  </si>
  <si>
    <t>D150</t>
  </si>
  <si>
    <t>13,0</t>
  </si>
  <si>
    <t>258</t>
  </si>
  <si>
    <t>42981097</t>
  </si>
  <si>
    <t>trouba spirálně vinutá Pz D 125mm, l=3000mm</t>
  </si>
  <si>
    <t>-195325077</t>
  </si>
  <si>
    <t>4*1,2 'Přepočtené koeficientem množství</t>
  </si>
  <si>
    <t>259</t>
  </si>
  <si>
    <t>42981098</t>
  </si>
  <si>
    <t>trouba spirálně vinutá Pz D 150mm, l=3000mm</t>
  </si>
  <si>
    <t>-964697315</t>
  </si>
  <si>
    <t>13*1,2 'Přepočtené koeficientem množství</t>
  </si>
  <si>
    <t>260</t>
  </si>
  <si>
    <t>751514775</t>
  </si>
  <si>
    <t>Montáž protidešťové stříšky nebo výfukové hlavice do plechového potrubí kruhové bez příruby, průměru do 100 mm</t>
  </si>
  <si>
    <t>890695348</t>
  </si>
  <si>
    <t>https://podminky.urs.cz/item/CS_URS_2024_02/751514775</t>
  </si>
  <si>
    <t>místn. č. 1.14-1.16</t>
  </si>
  <si>
    <t>261</t>
  </si>
  <si>
    <t>42981260</t>
  </si>
  <si>
    <t>výfuková hlavice Pz D 100mm</t>
  </si>
  <si>
    <t>-370191768</t>
  </si>
  <si>
    <t>262</t>
  </si>
  <si>
    <t>42974002</t>
  </si>
  <si>
    <t>stříška protidešťová s lemem Pz D 100mm</t>
  </si>
  <si>
    <t>119608694</t>
  </si>
  <si>
    <t>263</t>
  </si>
  <si>
    <t>751514776</t>
  </si>
  <si>
    <t>Montáž protidešťové stříšky nebo výfukové hlavice do plechového potrubí kruhové bez příruby, průměru přes 100 do 200 mm</t>
  </si>
  <si>
    <t>1137800099</t>
  </si>
  <si>
    <t>https://podminky.urs.cz/item/CS_URS_2024_02/751514776</t>
  </si>
  <si>
    <t>264</t>
  </si>
  <si>
    <t>42981023</t>
  </si>
  <si>
    <t>výfuková hlavice Pz D 150mm</t>
  </si>
  <si>
    <t>1254333084</t>
  </si>
  <si>
    <t>265</t>
  </si>
  <si>
    <t>751525091</t>
  </si>
  <si>
    <t>Montáž potrubí plastového kruhového kruhového z extrudovaných plastů (pěnové) bez příruby, průměru 125 mm</t>
  </si>
  <si>
    <t>594428626</t>
  </si>
  <si>
    <t>https://podminky.urs.cz/item/CS_URS_2024_02/751525091</t>
  </si>
  <si>
    <t>24,0</t>
  </si>
  <si>
    <t>266</t>
  </si>
  <si>
    <t>42981645</t>
  </si>
  <si>
    <t>trouba izolovaná z ext. plastů (pěnová) D 125mm</t>
  </si>
  <si>
    <t>-412327139</t>
  </si>
  <si>
    <t>48*1,2 'Přepočtené koeficientem množství</t>
  </si>
  <si>
    <t>267</t>
  </si>
  <si>
    <t>751537111</t>
  </si>
  <si>
    <t>Montáž potrubí ohebného kruhového plastového izolovaného, průměru do 100 mm</t>
  </si>
  <si>
    <t>88351710</t>
  </si>
  <si>
    <t>https://podminky.urs.cz/item/CS_URS_2024_02/751537111</t>
  </si>
  <si>
    <t>16,0</t>
  </si>
  <si>
    <t>18,0</t>
  </si>
  <si>
    <t>268</t>
  </si>
  <si>
    <t>42981780</t>
  </si>
  <si>
    <t>ohebné plastové tepelně a hlukově izolované potrubí 75mm</t>
  </si>
  <si>
    <t>2040009720</t>
  </si>
  <si>
    <t>18*1,2 'Přepočtené koeficientem množství</t>
  </si>
  <si>
    <t>269</t>
  </si>
  <si>
    <t>42981781</t>
  </si>
  <si>
    <t xml:space="preserve">ohebné plastové tepelně a hlukově izolované potrubí  D 90mm</t>
  </si>
  <si>
    <t>1263615522</t>
  </si>
  <si>
    <t>16*1,2 'Přepočtené koeficientem množství</t>
  </si>
  <si>
    <t>270</t>
  </si>
  <si>
    <t>751572</t>
  </si>
  <si>
    <t>Kotvící materiál potrubí</t>
  </si>
  <si>
    <t>-73928033</t>
  </si>
  <si>
    <t>https://podminky.urs.cz/item/CS_URS_2024_02/751572</t>
  </si>
  <si>
    <t>271</t>
  </si>
  <si>
    <t>751611119</t>
  </si>
  <si>
    <t>Montáž vzduchotechnické jednotky s rekuperací tepla centrální podstropní s výměnou vzduchu do 300 m3/h</t>
  </si>
  <si>
    <t>-546212813</t>
  </si>
  <si>
    <t>https://podminky.urs.cz/item/CS_URS_2024_02/751611119</t>
  </si>
  <si>
    <t>272</t>
  </si>
  <si>
    <t>42944028</t>
  </si>
  <si>
    <t>jednotka VZT podstropní s rekuperací tepla a ovládací jednotkou do 300m3/hod</t>
  </si>
  <si>
    <t>622835698</t>
  </si>
  <si>
    <t>273</t>
  </si>
  <si>
    <t>7516221</t>
  </si>
  <si>
    <t>Dodávka a montáž nástěnného difuzoru</t>
  </si>
  <si>
    <t>1206663226</t>
  </si>
  <si>
    <t>https://podminky.urs.cz/item/CS_URS_2024_02/7516221</t>
  </si>
  <si>
    <t>pro přívod vzduchu</t>
  </si>
  <si>
    <t>274</t>
  </si>
  <si>
    <t>7516222</t>
  </si>
  <si>
    <t>Dodávka a montáž senzoru CO2</t>
  </si>
  <si>
    <t>924596770</t>
  </si>
  <si>
    <t>https://podminky.urs.cz/item/CS_URS_2024_02/7516222</t>
  </si>
  <si>
    <t>275</t>
  </si>
  <si>
    <t>75179116</t>
  </si>
  <si>
    <t>Montáž napojovacího potrubí rozdělovače přívodní vzduch a odtah vzduchu</t>
  </si>
  <si>
    <t>-343413577</t>
  </si>
  <si>
    <t>https://podminky.urs.cz/item/CS_URS_2024_02/75179116</t>
  </si>
  <si>
    <t>276</t>
  </si>
  <si>
    <t>4299003</t>
  </si>
  <si>
    <t>rozdělovač pro přívodní vzduch a odtah vzduchu / 12 napojení /</t>
  </si>
  <si>
    <t>-633627942</t>
  </si>
  <si>
    <t>277</t>
  </si>
  <si>
    <t>721273153.1</t>
  </si>
  <si>
    <t>Ventilační střešní hlavice z polypropylenu (PP) DN 125</t>
  </si>
  <si>
    <t>2097571097</t>
  </si>
  <si>
    <t>https://podminky.urs.cz/item/CS_URS_2024_02/721273153.1</t>
  </si>
  <si>
    <t>pro přívod a odvod vzduchu</t>
  </si>
  <si>
    <t>278</t>
  </si>
  <si>
    <t>998751311</t>
  </si>
  <si>
    <t>Přesun hmot pro vzduchotechniku stanovený procentní sazbou (%) z ceny vodorovná dopravní vzdálenost do 50 m ruční (bez užití mechanizace) v objektech výšky do 12 m</t>
  </si>
  <si>
    <t>1891596188</t>
  </si>
  <si>
    <t>https://podminky.urs.cz/item/CS_URS_2024_02/998751311</t>
  </si>
  <si>
    <t>763</t>
  </si>
  <si>
    <t>Konstrukce suché výstavby</t>
  </si>
  <si>
    <t>279</t>
  </si>
  <si>
    <t>763111316</t>
  </si>
  <si>
    <t>Příčka ze sádrokartonových desek s nosnou konstrukcí z jednoduchých ocelových profilů UW, CW jednoduše opláštěná deskou standardní A tl. 12,5 mm, příčka tl. 125 mm, profil 100, s izolací, EI 30, Rw do 48 dB</t>
  </si>
  <si>
    <t>2003330090</t>
  </si>
  <si>
    <t>https://podminky.urs.cz/item/CS_URS_2024_02/763111316</t>
  </si>
  <si>
    <t>mezi místn.č. 1.11 - 1.12</t>
  </si>
  <si>
    <t>3,25*2,45</t>
  </si>
  <si>
    <t>280</t>
  </si>
  <si>
    <t>763121426</t>
  </si>
  <si>
    <t>Stěna předsazená ze sádrokartonových desek s nosnou konstrukcí z ocelových profilů CW, UW jednoduše opláštěná deskou impregnovanou H2 tl. 12,5 mm bez izolace, EI 15, stěna tl. 112,5 mm, profil 100</t>
  </si>
  <si>
    <t>-1294300057</t>
  </si>
  <si>
    <t>https://podminky.urs.cz/item/CS_URS_2024_02/763121426</t>
  </si>
  <si>
    <t>0,90*1,20</t>
  </si>
  <si>
    <t>3,30*1,20</t>
  </si>
  <si>
    <t>281</t>
  </si>
  <si>
    <t>763131495</t>
  </si>
  <si>
    <t>Podhled ze sádrokartonových desek dvouvrstvá zavěšená spodní konstrukce z ocelových profilů CD, UD jednoduše opláštěná deskou impregnovanou se skelnou výztuží GM-FH1, tl. 12,5 mm, bez izolace, REI do 120</t>
  </si>
  <si>
    <t>-359405335</t>
  </si>
  <si>
    <t>https://podminky.urs.cz/item/CS_URS_2024_02/763131495</t>
  </si>
  <si>
    <t>místn.č. 1.3 - 1.9</t>
  </si>
  <si>
    <t>5,50+2,20+1,40+1,50+1,40+1,20+1,60</t>
  </si>
  <si>
    <t>282</t>
  </si>
  <si>
    <t>763131751</t>
  </si>
  <si>
    <t>Podhled ze sádrokartonových desek ostatní práce a konstrukce na podhledech ze sádrokartonových desek montáž parotěsné zábrany</t>
  </si>
  <si>
    <t>-1604331081</t>
  </si>
  <si>
    <t>https://podminky.urs.cz/item/CS_URS_2024_02/763131751</t>
  </si>
  <si>
    <t>283</t>
  </si>
  <si>
    <t>28329274</t>
  </si>
  <si>
    <t>fólie PE vyztužená pro parotěsnou vrstvu (reakce na oheň - třída E) 110g/m2</t>
  </si>
  <si>
    <t>-1297969213</t>
  </si>
  <si>
    <t>14,8*1,1235 'Přepočtené koeficientem množství</t>
  </si>
  <si>
    <t>284</t>
  </si>
  <si>
    <t>763164551</t>
  </si>
  <si>
    <t>Obklad konstrukcí sádrokartonovými deskami včetně ochranných úhelníků ve tvaru L rozvinuté šíře přes 0,8 m, opláštěný deskou standardní A, tl. 12,5 mm</t>
  </si>
  <si>
    <t>114910790</t>
  </si>
  <si>
    <t>https://podminky.urs.cz/item/CS_URS_2024_02/763164551</t>
  </si>
  <si>
    <t>opláštění VZT jednotky a potrubí</t>
  </si>
  <si>
    <t>10,0</t>
  </si>
  <si>
    <t>285</t>
  </si>
  <si>
    <t>763183112</t>
  </si>
  <si>
    <t>Výplně otvorů konstrukcí ze sádrokartonových desek montáž stavebního pouzdra posuvných dveří do sádrokartonové příčky s jednou kapsou pro jedno dveřní křídlo, průchozí šířky přes 800 do 1200 mm</t>
  </si>
  <si>
    <t>1114669081</t>
  </si>
  <si>
    <t>https://podminky.urs.cz/item/CS_URS_2024_02/763183112</t>
  </si>
  <si>
    <t>286</t>
  </si>
  <si>
    <t>55331613</t>
  </si>
  <si>
    <t>pouzdro stavební posuvných dveří jednopouzdrové 900mm standardní rozměr</t>
  </si>
  <si>
    <t>996679823</t>
  </si>
  <si>
    <t>287</t>
  </si>
  <si>
    <t>763411211</t>
  </si>
  <si>
    <t>Sanitární příčky vhodné do mokrého prostředí dělící přepážky k pisoárům z dřevotřískových desek s HPL-laminátem tl. 19,6 mm</t>
  </si>
  <si>
    <t>-449018464</t>
  </si>
  <si>
    <t>https://podminky.urs.cz/item/CS_URS_2024_02/763411211</t>
  </si>
  <si>
    <t>(1,0*0,80)*2</t>
  </si>
  <si>
    <t>288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</si>
  <si>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</si>
  <si>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</si>
  <si>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1606680407</t>
  </si>
  <si>
    <t>https://podminky.urs.cz/item/CS_URS_2024_02/998763511</t>
  </si>
  <si>
    <t>766</t>
  </si>
  <si>
    <t>Konstrukce truhlářské</t>
  </si>
  <si>
    <t>289</t>
  </si>
  <si>
    <t>7566-5/T</t>
  </si>
  <si>
    <t>Vestavěná kuchyňská linka přímá délky 1857 mm, dřevotříska 20 mm + fólie - buk, hl. spodní skříně 600 mm, hl. horní skříně 400 mm, pracovní deska posformint, dveře skříněk plné, vestavěná myčka na nádobí 12 sad, dřez s odkapávací plochou, stojánková bateri, vestavěný odpoadkový koš</t>
  </si>
  <si>
    <t>-275763544</t>
  </si>
  <si>
    <t>https://podminky.urs.cz/item/CS_URS_2024_02/7566-5/T</t>
  </si>
  <si>
    <t>290</t>
  </si>
  <si>
    <t>766 - 14/T</t>
  </si>
  <si>
    <t>Renovace vnitřních kazetových dveří včetně zárubně, 885 x 2060 mm + 350 mm nadsvětlík, odstranění stávajícího nátěru, výměna degradovaných dřevěných částí, tmelení prasklin, nový nátěr, stávající kování zachováno</t>
  </si>
  <si>
    <t>1796330842</t>
  </si>
  <si>
    <t>https://podminky.urs.cz/item/CS_URS_2024_02/766 - 14/T</t>
  </si>
  <si>
    <t>místn.č. 1.2</t>
  </si>
  <si>
    <t>291</t>
  </si>
  <si>
    <t>766 - 15/T</t>
  </si>
  <si>
    <t>Renovace vnitřních kazetových dveří včetně zárubně, 650 x 1850 mm, odstranění stávajícího nátěru, výměna degradovaných dřevěných částí, tmelení prasklin, nový nátěr, stávající kování zachováno</t>
  </si>
  <si>
    <t>1516383263</t>
  </si>
  <si>
    <t>https://podminky.urs.cz/item/CS_URS_2024_02/766 - 15/T</t>
  </si>
  <si>
    <t>místn.č. 1.10</t>
  </si>
  <si>
    <t>292</t>
  </si>
  <si>
    <t>766 - 16/T</t>
  </si>
  <si>
    <t>Renovace vnitřních svlakových dveří včetně zárubně, 885 x 2060 mm, odstranění stávajícího nátěru, výměna degradovaných dřevěných částí, tmelení prasklin, nový nátěr, stávající kování zachováno</t>
  </si>
  <si>
    <t>-1878378185</t>
  </si>
  <si>
    <t>https://podminky.urs.cz/item/CS_URS_2024_02/766 - 16/T</t>
  </si>
  <si>
    <t>místn.č. 1.18</t>
  </si>
  <si>
    <t>293</t>
  </si>
  <si>
    <t>766 - 21/T</t>
  </si>
  <si>
    <t>Renovace vnitřních kazetových dveří včetně zárubně, 1068 x 2060 mm, odstranění stávajícího nátěru, výměna degradovaných dřevěných částí, tmelení prasklin, nový nátěr, stávající kování zachováno, výměna stávajícího prosklení (2/3 - 4 tabulky) za prosklení drátosklem tl. 6-7 mm se vzorem (průsvitné-neprůhledné)</t>
  </si>
  <si>
    <t>1584677877</t>
  </si>
  <si>
    <t>https://podminky.urs.cz/item/CS_URS_2024_02/766 - 21/T</t>
  </si>
  <si>
    <t>vnitřní dveře do bytu ve II.NP</t>
  </si>
  <si>
    <t>294</t>
  </si>
  <si>
    <t>766 - 8/T</t>
  </si>
  <si>
    <t>Renovace vnitřních kazetových dveří včetně zárubně, 945 x 1830 mm, odstranění stávajícího nátěru, výměna degradovaných dřevěných částí, tmelení prasklin, nový nátěr, stávající kování zachováno</t>
  </si>
  <si>
    <t>-1793304770</t>
  </si>
  <si>
    <t>https://podminky.urs.cz/item/CS_URS_2024_02/766 - 8/T</t>
  </si>
  <si>
    <t>místn.č. 1.13</t>
  </si>
  <si>
    <t>295</t>
  </si>
  <si>
    <t>766-1/P</t>
  </si>
  <si>
    <t>Plastové shrnovací dveře 600/2000 mm, vč. rámu/zárubně. Barva bílá, dvě řady prosklení_x000d_
lamel. Jednokřídlé s madlem a se zámkem. Dodávka vč. nosníku, bočních lišt a montážního_x000d_
materiálu</t>
  </si>
  <si>
    <t>-1673406707</t>
  </si>
  <si>
    <t>https://podminky.urs.cz/item/CS_URS_2024_02/766-1/P</t>
  </si>
  <si>
    <t>místn.č. 1.4, 1.8</t>
  </si>
  <si>
    <t>296</t>
  </si>
  <si>
    <t>766-1/T</t>
  </si>
  <si>
    <t>Šatní skříňka svařovaná s dvouplášťovými dveřmi pro větší bezpečnost, výška 1500 x šířka 300 x hloubka 500 mm. Uzamykání na cylindrický zámek nebo uzávěr pro visací zámek, vnitřní vybavení police s tyčí na ramínka a háček, s navařenými nohami - výška skříně s nohami 1650 mm. Barva korpusu RAL 7035 svetle šedá.</t>
  </si>
  <si>
    <t>-1488147257</t>
  </si>
  <si>
    <t>https://podminky.urs.cz/item/CS_URS_2024_02/766-1/T</t>
  </si>
  <si>
    <t>297</t>
  </si>
  <si>
    <t>766-2/P</t>
  </si>
  <si>
    <t>Plastové shrnovací dveře 800/2000 mm, vč. rámu/zárubně. Barva bílá, dvě řady prosklení_x000d_
lamel. Jednokřídlé s madlem a se zámkem. Dodávka vč. nosníku, bočních lišt a montážního_x000d_
materiálu</t>
  </si>
  <si>
    <t>-1925211681</t>
  </si>
  <si>
    <t>https://podminky.urs.cz/item/CS_URS_2024_02/766-2/P</t>
  </si>
  <si>
    <t>298</t>
  </si>
  <si>
    <t>766-2/T</t>
  </si>
  <si>
    <t>Šatna pro šest dětí 126 x 50 x 134 cm, laminovaná dřevotříska odstínu javor a bílé, kovové háčky bez dvířek, výška sedáku 33 cm, hloubka sedáku 23 cm, výška police na obuv 20 cm</t>
  </si>
  <si>
    <t>1291850183</t>
  </si>
  <si>
    <t>https://podminky.urs.cz/item/CS_URS_2024_02/766-2/T</t>
  </si>
  <si>
    <t>299</t>
  </si>
  <si>
    <t>766-20/T</t>
  </si>
  <si>
    <t>Přebalovací pult na kovové skříňce se zásuvkou a jednou policí, rozměr dřevěné přebalovací části 1000 x 650 mm, výška ohrádky 100 mm, celková výška 1000 mm. Barva konstrukce bílá RAL 9003 nebo podle vzorníku RAL, tloušťka matrace 20 mm, potah omyvatelná koženka v několika odstínech. Šířka skříňky 850, hloubka skříňky 600 mm</t>
  </si>
  <si>
    <t>-353309275</t>
  </si>
  <si>
    <t>https://podminky.urs.cz/item/CS_URS_2024_02/766-20/T</t>
  </si>
  <si>
    <t>300</t>
  </si>
  <si>
    <t>766-3/T</t>
  </si>
  <si>
    <t>Věšák na ručníky pro 12 osob, celková délka 1800 mm, výška 850 mm, oddělení jednotlivých visících ručníků, dvojháčky, materiál lamino</t>
  </si>
  <si>
    <t>-276059925</t>
  </si>
  <si>
    <t>https://podminky.urs.cz/item/CS_URS_2024_02/766-3/T</t>
  </si>
  <si>
    <t>301</t>
  </si>
  <si>
    <t>766-4/T</t>
  </si>
  <si>
    <t>Vestavěná kuchyňská linka přímá délky 1857 mm, dřevotříska 20 mm + fólie - buk, hl. spodní skříně 600 mm, hl. horní skříně 400 mm, pracovní deska posformint, dveře skříněk plné, vestavěná lednice objemu 100 l</t>
  </si>
  <si>
    <t>-1134041596</t>
  </si>
  <si>
    <t>https://podminky.urs.cz/item/CS_URS_2024_02/766-4/T</t>
  </si>
  <si>
    <t>302</t>
  </si>
  <si>
    <t>766621602</t>
  </si>
  <si>
    <t>Montáž oken dřevěných plochy do 1 m2 včetně montáže rámu jednoduchých pevných do zdiva</t>
  </si>
  <si>
    <t>15765769</t>
  </si>
  <si>
    <t>https://podminky.urs.cz/item/CS_URS_2024_02/766621602</t>
  </si>
  <si>
    <t>303</t>
  </si>
  <si>
    <t>611- 6/T</t>
  </si>
  <si>
    <t>okno dřevěné masiv s fixním zasklením 800 x 900 mm, bezpečnostní sklo, barva bílá</t>
  </si>
  <si>
    <t>1782668896</t>
  </si>
  <si>
    <t>304</t>
  </si>
  <si>
    <t>766660181</t>
  </si>
  <si>
    <t>Montáž dveřních křídel dřevěných nebo plastových otevíravých do obložkové zárubně protipožárních jednokřídlových, šířky do 800 mm</t>
  </si>
  <si>
    <t>-2027257626</t>
  </si>
  <si>
    <t>https://podminky.urs.cz/item/CS_URS_2024_02/766660181</t>
  </si>
  <si>
    <t>místn.č. 1.16</t>
  </si>
  <si>
    <t>305</t>
  </si>
  <si>
    <t>611-12/T,13/T</t>
  </si>
  <si>
    <t xml:space="preserve">dveře jednokřídlé kazetové masiv, protipožární  EW30DP3, s prahem, barva bílá, 1970 x 800 mm, klika/klika mosaz se štítkem, zámek dózický</t>
  </si>
  <si>
    <t>-1153958688</t>
  </si>
  <si>
    <t>306</t>
  </si>
  <si>
    <t>766660191</t>
  </si>
  <si>
    <t>Montáž dveřních křídel dřevěných nebo plastových otevíravých do obložkové zárubně z masivního dřeva s polodrážkou jednokřídlových, šířky do 800 mm</t>
  </si>
  <si>
    <t>-1696554872</t>
  </si>
  <si>
    <t>https://podminky.urs.cz/item/CS_URS_2024_02/766660191</t>
  </si>
  <si>
    <t>místn.č. 1.4</t>
  </si>
  <si>
    <t>místn.č. 1.5, 1.6</t>
  </si>
  <si>
    <t>místn.č. 1.14</t>
  </si>
  <si>
    <t>307</t>
  </si>
  <si>
    <t>611-7/T,9-11/T</t>
  </si>
  <si>
    <t>dveře jednokřídlé kazetové masiv, s prahem, barva bílá, 1970 x 800 mm, klika/klika mosaz se štítkem, zámek dózický</t>
  </si>
  <si>
    <t>845791560</t>
  </si>
  <si>
    <t>308</t>
  </si>
  <si>
    <t>611-17/T, 18/T</t>
  </si>
  <si>
    <t>dveře jednokřídlé kazetové masiv, s prahem, barva bílá, 1970 x 600 mm, klika/klika mosaz se štítkem, zámek dózický</t>
  </si>
  <si>
    <t>-313311835</t>
  </si>
  <si>
    <t>309</t>
  </si>
  <si>
    <t>766660312</t>
  </si>
  <si>
    <t>Montáž dveřních křídel dřevěných nebo plastových posuvných dveří do pouzdra s jednou kapsou jednokřídlových, průchozí šířky přes 800 do 1200 mm</t>
  </si>
  <si>
    <t>-1151425663</t>
  </si>
  <si>
    <t>https://podminky.urs.cz/item/CS_URS_2024_02/766660312</t>
  </si>
  <si>
    <t>310</t>
  </si>
  <si>
    <t>61162087</t>
  </si>
  <si>
    <t>dveře jednokřídlé dřevotřískové povrch laminátový plné 900x1970-2100mm</t>
  </si>
  <si>
    <t>14349422</t>
  </si>
  <si>
    <t>311</t>
  </si>
  <si>
    <t>54914137</t>
  </si>
  <si>
    <t>kování k posuvným dveřím mušle</t>
  </si>
  <si>
    <t>-816885466</t>
  </si>
  <si>
    <t>312</t>
  </si>
  <si>
    <t>766682111</t>
  </si>
  <si>
    <t>Montáž zárubní dřevěných nebo plastových obložkových, pro dveře jednokřídlové, tloušťky stěny do 170 mm</t>
  </si>
  <si>
    <t>-952274225</t>
  </si>
  <si>
    <t>https://podminky.urs.cz/item/CS_URS_2024_02/766682111</t>
  </si>
  <si>
    <t>313</t>
  </si>
  <si>
    <t>61182307</t>
  </si>
  <si>
    <t>zárubeň jednokřídlá obložková tl stěny 60-150mm rozměru 600-1100/1970, 2100mm</t>
  </si>
  <si>
    <t>912566502</t>
  </si>
  <si>
    <t>314</t>
  </si>
  <si>
    <t>1242330143</t>
  </si>
  <si>
    <t>315</t>
  </si>
  <si>
    <t>61182308</t>
  </si>
  <si>
    <t>zárubeň jednokřídlá obložková tl stěny 160-250mm rozměru 600-1100/1970, 2100mm</t>
  </si>
  <si>
    <t>1160895816</t>
  </si>
  <si>
    <t>316</t>
  </si>
  <si>
    <t>766682211</t>
  </si>
  <si>
    <t>Montáž zárubní dřevěných nebo plastových obložkových protipožárních, pro dveře jednokřídlové, tloušťky stěny do 170 mm</t>
  </si>
  <si>
    <t>-1782178313</t>
  </si>
  <si>
    <t>https://podminky.urs.cz/item/CS_URS_2024_02/766682211</t>
  </si>
  <si>
    <t>317</t>
  </si>
  <si>
    <t>61182318</t>
  </si>
  <si>
    <t>zárubeň jednokřídlá obložková s protipožární úpravou tl stěny 60-150mm rozměru 600-1100/1970, 2100mm</t>
  </si>
  <si>
    <t>779156318</t>
  </si>
  <si>
    <t>318</t>
  </si>
  <si>
    <t>998766311</t>
  </si>
  <si>
    <t>Přesun hmot pro konstrukce truhlářské stanovený procentní sazbou (%) z ceny vodorovná dopravní vzdálenost do 50 m ruční (bez užití mechanizace) v objektech výšky do 6 m</t>
  </si>
  <si>
    <t>559921347</t>
  </si>
  <si>
    <t>https://podminky.urs.cz/item/CS_URS_2024_02/998766311</t>
  </si>
  <si>
    <t>771</t>
  </si>
  <si>
    <t>Podlahy z dlaždic</t>
  </si>
  <si>
    <t>319</t>
  </si>
  <si>
    <t>771111011</t>
  </si>
  <si>
    <t>Příprava podkladu před provedením dlažby vysátí podlah</t>
  </si>
  <si>
    <t>498383843</t>
  </si>
  <si>
    <t>https://podminky.urs.cz/item/CS_URS_2024_02/771111011</t>
  </si>
  <si>
    <t>skladba podlahy S3</t>
  </si>
  <si>
    <t>místn.č. 1.5, 1.6, 1.8, 1.9</t>
  </si>
  <si>
    <t>1,40+1,50+1,20+1,60</t>
  </si>
  <si>
    <t>320</t>
  </si>
  <si>
    <t>771121011</t>
  </si>
  <si>
    <t>Příprava podkladu před provedením dlažby nátěr penetrační na podlahu</t>
  </si>
  <si>
    <t>555326834</t>
  </si>
  <si>
    <t>https://podminky.urs.cz/item/CS_URS_2024_02/771121011</t>
  </si>
  <si>
    <t>321</t>
  </si>
  <si>
    <t>771151011</t>
  </si>
  <si>
    <t>Příprava podkladu před provedením dlažby samonivelační stěrka min.pevnosti 20 MPa, tloušťky do 3 mm</t>
  </si>
  <si>
    <t>-1931870783</t>
  </si>
  <si>
    <t>https://podminky.urs.cz/item/CS_URS_2024_02/771151011</t>
  </si>
  <si>
    <t>322</t>
  </si>
  <si>
    <t>771474113</t>
  </si>
  <si>
    <t>Montáž soklů z dlaždic keramických lepených cementovým flexibilním lepidlem rovných, výšky přes 90 do 120 mm</t>
  </si>
  <si>
    <t>-1802437483</t>
  </si>
  <si>
    <t>https://podminky.urs.cz/item/CS_URS_2024_02/771474113</t>
  </si>
  <si>
    <t>323</t>
  </si>
  <si>
    <t>59761175</t>
  </si>
  <si>
    <t>sokl keramický mrazuvzdorný povrch hladký/matný tl do 10mm výšky přes 90 do 120mm</t>
  </si>
  <si>
    <t>-81326742</t>
  </si>
  <si>
    <t>127,5*1,1 'Přepočtené koeficientem množství</t>
  </si>
  <si>
    <t>324</t>
  </si>
  <si>
    <t>771574416</t>
  </si>
  <si>
    <t>Montáž podlah z dlaždic keramických lepených cementovým flexibilním lepidlem hladkých, tloušťky do 10 mm přes 9 do 12 ks/m2</t>
  </si>
  <si>
    <t>1858218350</t>
  </si>
  <si>
    <t>https://podminky.urs.cz/item/CS_URS_2024_02/771574416</t>
  </si>
  <si>
    <t>325</t>
  </si>
  <si>
    <t>59761121</t>
  </si>
  <si>
    <t>dlažba keramická slinutá mrazuvzdorná R9 povrch hladký/matný tl do 10mm přes 9 do 12ks/m2</t>
  </si>
  <si>
    <t>249212904</t>
  </si>
  <si>
    <t>skladby podlah S2</t>
  </si>
  <si>
    <t>místn.č. 1.2-1.4, 1.7, 1.10, 1.11,1.16</t>
  </si>
  <si>
    <t>(2,40+5,50+2,20+1,40+1,10+5,90+13,40)</t>
  </si>
  <si>
    <t>31,9*1,1 'Přepočtené koeficientem množství</t>
  </si>
  <si>
    <t>326</t>
  </si>
  <si>
    <t>59761166</t>
  </si>
  <si>
    <t>dlažba keramická slinutá mrazuvzdorná R10/A povrch hladký/matný tl do 10mm přes 9 do 12ks/m2</t>
  </si>
  <si>
    <t>-2003400566</t>
  </si>
  <si>
    <t>skladby podlah S1</t>
  </si>
  <si>
    <t>17,50</t>
  </si>
  <si>
    <t>23,2*1,1 'Přepočtené koeficientem množství</t>
  </si>
  <si>
    <t>327</t>
  </si>
  <si>
    <t>771591112</t>
  </si>
  <si>
    <t>Izolace podlahy pod dlažbu nátěrem nebo stěrkou ve dvou vrstvách</t>
  </si>
  <si>
    <t>1914212385</t>
  </si>
  <si>
    <t>https://podminky.urs.cz/item/CS_URS_2024_02/771591112</t>
  </si>
  <si>
    <t>328</t>
  </si>
  <si>
    <t>771591264</t>
  </si>
  <si>
    <t>Izolace podlahy pod dlažbu těsnícími izolačními pásy mezi podlahou a stěnu</t>
  </si>
  <si>
    <t>1627826111</t>
  </si>
  <si>
    <t>https://podminky.urs.cz/item/CS_URS_2024_02/771591264</t>
  </si>
  <si>
    <t>4,90+5,10+4,40+5,20</t>
  </si>
  <si>
    <t>776</t>
  </si>
  <si>
    <t>Podlahy povlakové</t>
  </si>
  <si>
    <t>329</t>
  </si>
  <si>
    <t>776111112</t>
  </si>
  <si>
    <t>Příprava podkladu povlakových podlah a stěn broušení podlah nového podkladu betonového</t>
  </si>
  <si>
    <t>876667770</t>
  </si>
  <si>
    <t>https://podminky.urs.cz/item/CS_URS_2024_02/776111112</t>
  </si>
  <si>
    <t xml:space="preserve">skladba podlahy S4 </t>
  </si>
  <si>
    <t>12,20</t>
  </si>
  <si>
    <t xml:space="preserve">skladba podlahy S5 </t>
  </si>
  <si>
    <t>330</t>
  </si>
  <si>
    <t>776111311</t>
  </si>
  <si>
    <t>Příprava podkladu povlakových podlah a stěn vysátí podlah</t>
  </si>
  <si>
    <t>1976483635</t>
  </si>
  <si>
    <t>https://podminky.urs.cz/item/CS_URS_2024_02/776111311</t>
  </si>
  <si>
    <t>331</t>
  </si>
  <si>
    <t>776121112</t>
  </si>
  <si>
    <t>Příprava podkladu povlakových podlah a stěn penetrace vodou ředitelná podlah</t>
  </si>
  <si>
    <t>883813760</t>
  </si>
  <si>
    <t>https://podminky.urs.cz/item/CS_URS_2024_02/776121112</t>
  </si>
  <si>
    <t>332</t>
  </si>
  <si>
    <t>776141112</t>
  </si>
  <si>
    <t>Příprava podkladu povlakových podlah a stěn vyrovnání samonivelační stěrkou podlah min.pevnosti 20 MPa, tloušťky přes 3 do 5 mm</t>
  </si>
  <si>
    <t>-1878928318</t>
  </si>
  <si>
    <t>https://podminky.urs.cz/item/CS_URS_2024_02/776141112</t>
  </si>
  <si>
    <t>333</t>
  </si>
  <si>
    <t>776211111</t>
  </si>
  <si>
    <t>Montáž textilních podlahovin lepením pásů standardních</t>
  </si>
  <si>
    <t>996629914</t>
  </si>
  <si>
    <t>https://podminky.urs.cz/item/CS_URS_2024_02/776211111</t>
  </si>
  <si>
    <t>334</t>
  </si>
  <si>
    <t>69751014</t>
  </si>
  <si>
    <t>zátěžový koberec - zátěžová třída 33, polyamid/polypropylen, výška vlasu min. 2,6 mm, gramáž min. 1800 g/m2, protiskluznost DS, třída hořlavosti Cf1-s1</t>
  </si>
  <si>
    <t>1319875835</t>
  </si>
  <si>
    <t>38,2*1,1 'Přepočtené koeficientem množství</t>
  </si>
  <si>
    <t>335</t>
  </si>
  <si>
    <t>776222111</t>
  </si>
  <si>
    <t>Montáž podlahovin z PVC lepením 2-složkovým lepidlem (do vlhkých prostor) z pásů</t>
  </si>
  <si>
    <t>-1398556785</t>
  </si>
  <si>
    <t>https://podminky.urs.cz/item/CS_URS_2024_02/776222111</t>
  </si>
  <si>
    <t>336</t>
  </si>
  <si>
    <t>28411020</t>
  </si>
  <si>
    <t>PVC vinyl homogenní zátěžová tl 2,00 mm, úprava PUR, třída zátěže 34/43, hmotnost 3200g/m2, hořlavost Bfl S1</t>
  </si>
  <si>
    <t>-199960419</t>
  </si>
  <si>
    <t>12,2*1,1 'Přepočtené koeficientem množství</t>
  </si>
  <si>
    <t>337</t>
  </si>
  <si>
    <t>776411211</t>
  </si>
  <si>
    <t>Montáž soklíků tahaných (fabiony) z PVC obvodových, výšky do 80 mm</t>
  </si>
  <si>
    <t>-77009412</t>
  </si>
  <si>
    <t>https://podminky.urs.cz/item/CS_URS_2024_02/776411211</t>
  </si>
  <si>
    <t>14,60</t>
  </si>
  <si>
    <t>338</t>
  </si>
  <si>
    <t>-1764190389</t>
  </si>
  <si>
    <t>14,6*0,092 'Přepočtené koeficientem množství</t>
  </si>
  <si>
    <t>339</t>
  </si>
  <si>
    <t>776421111</t>
  </si>
  <si>
    <t>Montáž lišt obvodových lepených</t>
  </si>
  <si>
    <t>-2095185380</t>
  </si>
  <si>
    <t>https://podminky.urs.cz/item/CS_URS_2024_02/776421111</t>
  </si>
  <si>
    <t>23,80+15,40</t>
  </si>
  <si>
    <t>340</t>
  </si>
  <si>
    <t>28411008</t>
  </si>
  <si>
    <t>lišta soklová PVC 16x60mm</t>
  </si>
  <si>
    <t>1929650636</t>
  </si>
  <si>
    <t>39,2*1,05 'Přepočtené koeficientem množství</t>
  </si>
  <si>
    <t>341</t>
  </si>
  <si>
    <t>28342165</t>
  </si>
  <si>
    <t>lišta podlahová PVC zakončovací s fabionem</t>
  </si>
  <si>
    <t>1526966075</t>
  </si>
  <si>
    <t>14,6*0,11 'Přepočtené koeficientem množství</t>
  </si>
  <si>
    <t>342</t>
  </si>
  <si>
    <t>776421711</t>
  </si>
  <si>
    <t>Montáž lišt vložení pásků z podlahoviny do lišt včetně nařezání</t>
  </si>
  <si>
    <t>-1031020069</t>
  </si>
  <si>
    <t>https://podminky.urs.cz/item/CS_URS_2024_02/776421711</t>
  </si>
  <si>
    <t>343</t>
  </si>
  <si>
    <t>-242302247</t>
  </si>
  <si>
    <t>39,2*0,11 'Přepočtené koeficientem množství</t>
  </si>
  <si>
    <t>344</t>
  </si>
  <si>
    <t>998776311</t>
  </si>
  <si>
    <t>Přesun hmot pro podlahy povlakové stanovený procentní sazbou (%) z ceny vodorovná dopravní vzdálenost do 50 m ruční (bez užití mechanizace) v objektech výšky do 6 m</t>
  </si>
  <si>
    <t>-1808872122</t>
  </si>
  <si>
    <t>https://podminky.urs.cz/item/CS_URS_2024_02/998776311</t>
  </si>
  <si>
    <t>781</t>
  </si>
  <si>
    <t>Dokončovací práce - obklady</t>
  </si>
  <si>
    <t>345</t>
  </si>
  <si>
    <t>781121011</t>
  </si>
  <si>
    <t>Příprava podkladu před provedením obkladu nátěr penetrační na stěnu</t>
  </si>
  <si>
    <t>2115856244</t>
  </si>
  <si>
    <t>https://podminky.urs.cz/item/CS_URS_2024_02/781121011</t>
  </si>
  <si>
    <t>(4,90+5,10+4,80+4,40+5,20)*1,60</t>
  </si>
  <si>
    <t>1,80*1,20</t>
  </si>
  <si>
    <t>15,50*1,60</t>
  </si>
  <si>
    <t>0,80*3*0,60</t>
  </si>
  <si>
    <t>346</t>
  </si>
  <si>
    <t>781131112</t>
  </si>
  <si>
    <t>Izolace stěny pod obklad izolace nátěrem nebo stěrkou ve dvou vrstvách</t>
  </si>
  <si>
    <t>-483214328</t>
  </si>
  <si>
    <t>https://podminky.urs.cz/item/CS_URS_2024_02/781131112</t>
  </si>
  <si>
    <t>místn.č. 1.15 - sprchový kout</t>
  </si>
  <si>
    <t>(0,80*3)*2,20</t>
  </si>
  <si>
    <t>347</t>
  </si>
  <si>
    <t>781161021</t>
  </si>
  <si>
    <t>Příprava podkladu před provedením obkladu montáž profilu ukončujícího profilu rohového, vanového</t>
  </si>
  <si>
    <t>-276498053</t>
  </si>
  <si>
    <t>https://podminky.urs.cz/item/CS_URS_2024_02/781161021</t>
  </si>
  <si>
    <t>místn.č. 1.7</t>
  </si>
  <si>
    <t>1,60</t>
  </si>
  <si>
    <t>2,20*2</t>
  </si>
  <si>
    <t>3,30</t>
  </si>
  <si>
    <t>348</t>
  </si>
  <si>
    <t>59054133</t>
  </si>
  <si>
    <t>profil ukončovací pro vnější hrany obkladů hliník leskle eloxovaný chromem 10x2500mm</t>
  </si>
  <si>
    <t>-373104871</t>
  </si>
  <si>
    <t>10,9*1,1 'Přepočtené koeficientem množství</t>
  </si>
  <si>
    <t>349</t>
  </si>
  <si>
    <t>781472218</t>
  </si>
  <si>
    <t>Montáž keramických obkladů stěn lepených cementovým flexibilním lepidlem hladkých přes 19 do 22 ks/m2</t>
  </si>
  <si>
    <t>-787812578</t>
  </si>
  <si>
    <t>https://podminky.urs.cz/item/CS_URS_2024_02/781472218</t>
  </si>
  <si>
    <t>350</t>
  </si>
  <si>
    <t>59761702</t>
  </si>
  <si>
    <t>obklad keramický nemrazuvzdorný povrch hladký/lesklý tl do 10mm přes 19 do 22ks/m2</t>
  </si>
  <si>
    <t>498061450</t>
  </si>
  <si>
    <t>67,44*1,1 'Přepočtené koeficientem množství</t>
  </si>
  <si>
    <t>351</t>
  </si>
  <si>
    <t>998781311</t>
  </si>
  <si>
    <t>Přesun hmot pro obklady keramické stanovený procentní sazbou (%) z ceny vodorovná dopravní vzdálenost do 50 m ruční (bez užití mechanizace) v objektech výšky do 6 m</t>
  </si>
  <si>
    <t>-1560151808</t>
  </si>
  <si>
    <t>https://podminky.urs.cz/item/CS_URS_2024_02/998781311</t>
  </si>
  <si>
    <t>783</t>
  </si>
  <si>
    <t>Dokončovací práce - nátěry</t>
  </si>
  <si>
    <t>352</t>
  </si>
  <si>
    <t>783314201</t>
  </si>
  <si>
    <t>Základní antikorozní nátěr zámečnických konstrukcí jednonásobný syntetický standardní</t>
  </si>
  <si>
    <t>-1276000757</t>
  </si>
  <si>
    <t>https://podminky.urs.cz/item/CS_URS_2024_02/783314201</t>
  </si>
  <si>
    <t>((0,14*2+0,066*4)*1,30)*5</t>
  </si>
  <si>
    <t>784</t>
  </si>
  <si>
    <t>Dokončovací práce - malby a tapety</t>
  </si>
  <si>
    <t>353</t>
  </si>
  <si>
    <t>784121001</t>
  </si>
  <si>
    <t>Oškrabání malby v místnostech výšky do 3,80 m</t>
  </si>
  <si>
    <t>-863264558</t>
  </si>
  <si>
    <t>https://podminky.urs.cz/item/CS_URS_2024_02/784121001</t>
  </si>
  <si>
    <t>stěny</t>
  </si>
  <si>
    <t>opraveno 30% omítek</t>
  </si>
  <si>
    <t xml:space="preserve">70%  zbývá s malbami</t>
  </si>
  <si>
    <t>(356,40/100)*70</t>
  </si>
  <si>
    <t>(122,495/100)*70</t>
  </si>
  <si>
    <t>"součet stěny a stropy"249,48+85,747</t>
  </si>
  <si>
    <t>354</t>
  </si>
  <si>
    <t>784181131</t>
  </si>
  <si>
    <t>Penetrace podkladu jednonásobná fungicidní akrylátová bezbarvá v místnostech výšky do 3,80 m</t>
  </si>
  <si>
    <t>-1742471190</t>
  </si>
  <si>
    <t>https://podminky.urs.cz/item/CS_URS_2024_02/784181131</t>
  </si>
  <si>
    <t>podhled SDK</t>
  </si>
  <si>
    <t>strop štuk</t>
  </si>
  <si>
    <t>stěny štuk</t>
  </si>
  <si>
    <t>355</t>
  </si>
  <si>
    <t>784331001</t>
  </si>
  <si>
    <t>Malby protiplísňové dvojnásobné, bílé v místnostech výšky do 3,80 m</t>
  </si>
  <si>
    <t>-296162638</t>
  </si>
  <si>
    <t>https://podminky.urs.cz/item/CS_URS_2024_02/784331001</t>
  </si>
  <si>
    <t xml:space="preserve">SO02 - Hradební  zeď</t>
  </si>
  <si>
    <t xml:space="preserve">    767 - Konstrukce zámečnické</t>
  </si>
  <si>
    <t xml:space="preserve">    772 - Podlahy z kamene</t>
  </si>
  <si>
    <t>622135000</t>
  </si>
  <si>
    <t>Vyrovnání nerovností podkladu vnějších omítaných ploch maltou, tloušťky do 10 mm vápennou stěn</t>
  </si>
  <si>
    <t>757410188</t>
  </si>
  <si>
    <t>https://podminky.urs.cz/item/CS_URS_2024_02/622135000</t>
  </si>
  <si>
    <t>pochůzí část</t>
  </si>
  <si>
    <t>36,0</t>
  </si>
  <si>
    <t>nepochůzí část</t>
  </si>
  <si>
    <t>22,0</t>
  </si>
  <si>
    <t>622135090</t>
  </si>
  <si>
    <t>Vyrovnání nerovností podkladu vnějších omítaných ploch tmelem, tloušťky do 2 mm Příplatek k ceně za každých dalších 5 mm tloušťky podkladní vrstvy přes 10 mm maltou vápennou stěn</t>
  </si>
  <si>
    <t>2007830044</t>
  </si>
  <si>
    <t>https://podminky.urs.cz/item/CS_URS_2024_02/622135090</t>
  </si>
  <si>
    <t>36,0*6</t>
  </si>
  <si>
    <t>22,0*4</t>
  </si>
  <si>
    <t>622311121</t>
  </si>
  <si>
    <t>Omítka vápenná vnějších ploch nanášená ručně jednovrstvá, tloušťky do 15 mm hladká stěn</t>
  </si>
  <si>
    <t>571395868</t>
  </si>
  <si>
    <t>https://podminky.urs.cz/item/CS_URS_2024_02/622311121</t>
  </si>
  <si>
    <t>vyspravení a doplnění původního podkladu omítky</t>
  </si>
  <si>
    <t>od zatravnění po ochoz</t>
  </si>
  <si>
    <t>24,20*3,30</t>
  </si>
  <si>
    <t>hradební zídka na ochozu</t>
  </si>
  <si>
    <t>24,20*1,0</t>
  </si>
  <si>
    <t>622325113</t>
  </si>
  <si>
    <t>Oprava vápenné omítky vnějších ploch stupně členitosti 1 hladké stěn, v rozsahu opravované plochy přes 30 do 50%</t>
  </si>
  <si>
    <t>-1222486383</t>
  </si>
  <si>
    <t>https://podminky.urs.cz/item/CS_URS_2024_02/622325113</t>
  </si>
  <si>
    <t>vyspravení adoplnění původního podkladu omítky</t>
  </si>
  <si>
    <t>941111131</t>
  </si>
  <si>
    <t>Lešení řadové trubkové lehké pracovní s podlahami s provozním zatížením tř. 3 do 200 kg/m2 šířky tř. W12 od 1,2 do 1,5 m, výšky výšky do 10 m montáž</t>
  </si>
  <si>
    <t>-1624711527</t>
  </si>
  <si>
    <t>https://podminky.urs.cz/item/CS_URS_2024_02/941111131</t>
  </si>
  <si>
    <t>24,20*4,0</t>
  </si>
  <si>
    <t>941111231</t>
  </si>
  <si>
    <t>Lešení řadové trubkové lehké pracovní s podlahami s provozním zatížením tř. 3 do 200 kg/m2 šířky tř. W12 od 1,2 do 1,5 m, výšky výšky do 10 m příplatek k ceně za každý den použití</t>
  </si>
  <si>
    <t>699907211</t>
  </si>
  <si>
    <t>https://podminky.urs.cz/item/CS_URS_2024_02/941111231</t>
  </si>
  <si>
    <t>96,8*60 'Přepočtené koeficientem množství</t>
  </si>
  <si>
    <t>941111831</t>
  </si>
  <si>
    <t>Lešení řadové trubkové lehké pracovní s podlahami s provozním zatížením tř. 3 do 200 kg/m2 šířky tř. W12 od 1,2 do 1,5 m, výšky výšky do 10 m demontáž</t>
  </si>
  <si>
    <t>-1130681728</t>
  </si>
  <si>
    <t>https://podminky.urs.cz/item/CS_URS_2024_02/941111831</t>
  </si>
  <si>
    <t>944511111</t>
  </si>
  <si>
    <t>Síť ochranná zavěšená na konstrukci lešení z textilie z umělých vláken montáž</t>
  </si>
  <si>
    <t>799264981</t>
  </si>
  <si>
    <t>https://podminky.urs.cz/item/CS_URS_2024_02/944511111</t>
  </si>
  <si>
    <t>944511211</t>
  </si>
  <si>
    <t>Síť ochranná zavěšená na konstrukci lešení z textilie z umělých vláken příplatek k ceně za každý den použití</t>
  </si>
  <si>
    <t>693507371</t>
  </si>
  <si>
    <t>https://podminky.urs.cz/item/CS_URS_2024_02/944511211</t>
  </si>
  <si>
    <t>944511811</t>
  </si>
  <si>
    <t>Síť ochranná zavěšená na konstrukci lešení z textilie z umělých vláken demontáž</t>
  </si>
  <si>
    <t>-1151082217</t>
  </si>
  <si>
    <t>https://podminky.urs.cz/item/CS_URS_2024_02/944511811</t>
  </si>
  <si>
    <t>976027231</t>
  </si>
  <si>
    <t>Vybourání kamenných obrub, krycích desek krycích desek ukončujících horní plochu zdiva, tl. do 100 mm</t>
  </si>
  <si>
    <t>-295465492</t>
  </si>
  <si>
    <t>https://podminky.urs.cz/item/CS_URS_2024_02/976027231</t>
  </si>
  <si>
    <t>978019391</t>
  </si>
  <si>
    <t>Otlučení vápenných nebo vápenocementových omítek vnějších ploch s vyškrabáním spar a s očištěním zdiva stupně členitosti 3 až 5, v rozsahu přes 80 do 100 %</t>
  </si>
  <si>
    <t>-1791140440</t>
  </si>
  <si>
    <t>https://podminky.urs.cz/item/CS_URS_2024_02/978019391</t>
  </si>
  <si>
    <t>985223322</t>
  </si>
  <si>
    <t>Přezdívání zdiva do vápenné malty kamenného, objemu přes 3 m3</t>
  </si>
  <si>
    <t>-806676987</t>
  </si>
  <si>
    <t>https://podminky.urs.cz/item/CS_URS_2024_02/985223322</t>
  </si>
  <si>
    <t>použití stávajících kamenných bloků</t>
  </si>
  <si>
    <t>36,0*0,60</t>
  </si>
  <si>
    <t>98556</t>
  </si>
  <si>
    <t>Sošky a truhlíky z umělého kamene - demontáž, oprava dle restauratérského záměru, zpětná montáž</t>
  </si>
  <si>
    <t>190024347</t>
  </si>
  <si>
    <t>https://podminky.urs.cz/item/CS_URS_2024_02/98556</t>
  </si>
  <si>
    <t>-1061349461</t>
  </si>
  <si>
    <t>2054193010</t>
  </si>
  <si>
    <t>otlučená omítka</t>
  </si>
  <si>
    <t>7,492</t>
  </si>
  <si>
    <t>1539517426</t>
  </si>
  <si>
    <t>7,492*20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</si>
  <si>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</si>
  <si>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</si>
  <si>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-1460354522</t>
  </si>
  <si>
    <t>https://podminky.urs.cz/item/CS_URS_2024_02/997013631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</si>
  <si>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</si>
  <si>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</si>
  <si>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-67229305</t>
  </si>
  <si>
    <t>https://podminky.urs.cz/item/CS_URS_2024_02/998018001</t>
  </si>
  <si>
    <t>767</t>
  </si>
  <si>
    <t>Konstrukce zámečnické</t>
  </si>
  <si>
    <t>767161229</t>
  </si>
  <si>
    <t>Montáž zábradlí rovného z profilové oceli na ocelovou konstrukci, hmotnosti 1 m zábradlí přes 20 do 30 kg</t>
  </si>
  <si>
    <t>1940475333</t>
  </si>
  <si>
    <t>https://podminky.urs.cz/item/CS_URS_2024_02/767161229</t>
  </si>
  <si>
    <t>130- 1/Z</t>
  </si>
  <si>
    <t>1/Z - zábradlí z ocelových plných svislých sloupků 30/30 mm, horní a spodní část z oc. plného profilu 30/10</t>
  </si>
  <si>
    <t>-140352721</t>
  </si>
  <si>
    <t>767161814</t>
  </si>
  <si>
    <t>Demontáž zábradlí do suti rovného nerozebíratelný spoj hmotnosti 1 m zábradlí přes 20 kg vč. likvidace</t>
  </si>
  <si>
    <t>-2076955326</t>
  </si>
  <si>
    <t>https://podminky.urs.cz/item/CS_URS_2024_02/767161814</t>
  </si>
  <si>
    <t>998767311</t>
  </si>
  <si>
    <t>Přesun hmot pro zámečnické konstrukce stanovený procentní sazbou (%) z ceny vodorovná dopravní vzdálenost do 50 m ruční (bez užití mechanizace) v objektech výšky do 6 m</t>
  </si>
  <si>
    <t>1730905449</t>
  </si>
  <si>
    <t>https://podminky.urs.cz/item/CS_URS_2024_02/998767311</t>
  </si>
  <si>
    <t>772</t>
  </si>
  <si>
    <t>Podlahy z kamene</t>
  </si>
  <si>
    <t>781121015</t>
  </si>
  <si>
    <t>Příprava podkladu před provedením obkladu nátěr kontaktní pro nesavé podklady na stěnu</t>
  </si>
  <si>
    <t>-1020625141</t>
  </si>
  <si>
    <t>https://podminky.urs.cz/item/CS_URS_2024_02/781121015</t>
  </si>
  <si>
    <t>-1702153018</t>
  </si>
  <si>
    <t>781131264</t>
  </si>
  <si>
    <t>Izolace stěny pod obklad izolace těsnícími izolačními pásy mezi podlahou a stěnu</t>
  </si>
  <si>
    <t>1365690448</t>
  </si>
  <si>
    <t>https://podminky.urs.cz/item/CS_URS_2024_02/781131264</t>
  </si>
  <si>
    <t>33,0</t>
  </si>
  <si>
    <t>772521150</t>
  </si>
  <si>
    <t>Kladení dlažby z kamene do malty z nejvýše dvou rozdílných druhů pravoúhlých desek nebo dlaždic ve skladbě se pravidelně opakujících, tl. přes 30 do 50 mm</t>
  </si>
  <si>
    <t>866112708</t>
  </si>
  <si>
    <t>https://podminky.urs.cz/item/CS_URS_2024_02/772521150</t>
  </si>
  <si>
    <t>58381094</t>
  </si>
  <si>
    <t>dodávka břidlicových desek tl. 40 mm</t>
  </si>
  <si>
    <t>-1831337724</t>
  </si>
  <si>
    <t>pochůzí část - doplnění 20%</t>
  </si>
  <si>
    <t>36,0*0,20</t>
  </si>
  <si>
    <t>nepochůzí část - doplnění 20%</t>
  </si>
  <si>
    <t>22,0*0,20</t>
  </si>
  <si>
    <t>998772311</t>
  </si>
  <si>
    <t>Přesun hmot pro kamenné dlažby, obklady schodišťových stupňů a soklů stanovený procentní sazbou (%) z ceny vodorovná dopravní vzdálenost do 50 m ruční (bez užití mechanizace) v objektech výšky do 6 m</t>
  </si>
  <si>
    <t>1478792060</t>
  </si>
  <si>
    <t>https://podminky.urs.cz/item/CS_URS_2024_02/998772311</t>
  </si>
  <si>
    <t>783301311</t>
  </si>
  <si>
    <t>Příprava podkladu zámečnických konstrukcí před provedením nátěru odmaštění odmašťovačem vodou ředitelným</t>
  </si>
  <si>
    <t>928028294</t>
  </si>
  <si>
    <t>https://podminky.urs.cz/item/CS_URS_2024_02/783301311</t>
  </si>
  <si>
    <t>nové zábradlí 1/Z</t>
  </si>
  <si>
    <t>24,20*0,95</t>
  </si>
  <si>
    <t>783314205</t>
  </si>
  <si>
    <t>Základní antikorozní nátěr zámečnických konstrukcí jednonásobný syntetický samozákladující s obsahem železité slídy (kovářský)</t>
  </si>
  <si>
    <t>1592765738</t>
  </si>
  <si>
    <t>https://podminky.urs.cz/item/CS_URS_2024_02/783314205</t>
  </si>
  <si>
    <t>nové zábradlí 1/Z - 2 x</t>
  </si>
  <si>
    <t>(24,20*0,95)*2</t>
  </si>
  <si>
    <t>783315105</t>
  </si>
  <si>
    <t>Mezinátěr zámečnických konstrukcí jednonásobný syntetický samozákladující s obsahem železité slídy (kovářský)</t>
  </si>
  <si>
    <t>591355441</t>
  </si>
  <si>
    <t>https://podminky.urs.cz/item/CS_URS_2024_02/783315105</t>
  </si>
  <si>
    <t>783317107</t>
  </si>
  <si>
    <t>Krycí nátěr (email) zámečnických konstrukcí jednonásobný syntetický samozákladující s obsahem železité slídy (kovářský)</t>
  </si>
  <si>
    <t>-719302652</t>
  </si>
  <si>
    <t>https://podminky.urs.cz/item/CS_URS_2024_02/783317107</t>
  </si>
  <si>
    <t>783823167</t>
  </si>
  <si>
    <t>Penetrační nátěr omítek hladkých omítek hladkých, zrnitých tenkovrstvých nebo štukových stupně členitosti 3 vápenný</t>
  </si>
  <si>
    <t>-1764215008</t>
  </si>
  <si>
    <t>https://podminky.urs.cz/item/CS_URS_2024_02/783823167</t>
  </si>
  <si>
    <t>783827447</t>
  </si>
  <si>
    <t>Krycí (ochranný ) nátěr omítek dvojnásobný hladkých omítek hladkých, zrnitých tenkovrstvých nebo štukových stupně členitosti 3 vápenný</t>
  </si>
  <si>
    <t>1319687051</t>
  </si>
  <si>
    <t>https://podminky.urs.cz/item/CS_URS_2024_02/783827447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</si>
  <si>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</si>
  <si>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</si>
  <si>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</si>
  <si>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</si>
  <si>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</si>
  <si>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</si>
  <si>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VRN1</t>
  </si>
  <si>
    <t>Průzkumné, geodetické a projektové práce</t>
  </si>
  <si>
    <t>013254000</t>
  </si>
  <si>
    <t>Dokumentace skutečného provedení stavby</t>
  </si>
  <si>
    <t>1024</t>
  </si>
  <si>
    <t>563896431</t>
  </si>
  <si>
    <t>https://podminky.urs.cz/item/CS_URS_2024_02/013254000</t>
  </si>
  <si>
    <t>013274000</t>
  </si>
  <si>
    <t>Pasportizace objektu před započetím prací</t>
  </si>
  <si>
    <t>-1442808918</t>
  </si>
  <si>
    <t>https://podminky.urs.cz/item/CS_URS_2024_02/013274000</t>
  </si>
  <si>
    <t>013284000</t>
  </si>
  <si>
    <t>Pasportizace objektu po provedení prací</t>
  </si>
  <si>
    <t>-41416751</t>
  </si>
  <si>
    <t>https://podminky.urs.cz/item/CS_URS_2024_02/013284000</t>
  </si>
  <si>
    <t>VRN3</t>
  </si>
  <si>
    <t>Zařízení staveniště</t>
  </si>
  <si>
    <t>032903000</t>
  </si>
  <si>
    <t>Náklady na provoz a údržbu vybavení staveniště</t>
  </si>
  <si>
    <t>-1255377776</t>
  </si>
  <si>
    <t>https://podminky.urs.cz/item/CS_URS_2024_02/032903000</t>
  </si>
  <si>
    <t>039103000</t>
  </si>
  <si>
    <t>Rozebrání, bourání a odvoz zařízení staveniště</t>
  </si>
  <si>
    <t>1794481108</t>
  </si>
  <si>
    <t>https://podminky.urs.cz/item/CS_URS_2024_02/039103000</t>
  </si>
  <si>
    <t>VRN4</t>
  </si>
  <si>
    <t>Inženýrská činnost</t>
  </si>
  <si>
    <t>045203000</t>
  </si>
  <si>
    <t>Kompletační činnost</t>
  </si>
  <si>
    <t>-2010238531</t>
  </si>
  <si>
    <t>https://podminky.urs.cz/item/CS_URS_2024_02/045203000</t>
  </si>
  <si>
    <t>045303000</t>
  </si>
  <si>
    <t>Koordinační činnost</t>
  </si>
  <si>
    <t>1693147461</t>
  </si>
  <si>
    <t>https://podminky.urs.cz/item/CS_URS_2024_02/045303000</t>
  </si>
  <si>
    <t>VRN6</t>
  </si>
  <si>
    <t>Územní vlivy</t>
  </si>
  <si>
    <t>063603000</t>
  </si>
  <si>
    <t>Omezený přístup těžké techniky, překládání nákladu</t>
  </si>
  <si>
    <t>1308149777</t>
  </si>
  <si>
    <t>https://podminky.urs.cz/item/CS_URS_2024_02/063603000</t>
  </si>
  <si>
    <t>065002000</t>
  </si>
  <si>
    <t>Mimostaveništní doprava materiálů</t>
  </si>
  <si>
    <t>-48986121</t>
  </si>
  <si>
    <t>https://podminky.urs.cz/item/CS_URS_2024_02/065002000</t>
  </si>
  <si>
    <t>VRN9</t>
  </si>
  <si>
    <t>Ostatní náklady</t>
  </si>
  <si>
    <t>091404000</t>
  </si>
  <si>
    <t>Práce na památkovém objektu</t>
  </si>
  <si>
    <t>-2003530399</t>
  </si>
  <si>
    <t>https://podminky.urs.cz/item/CS_URS_2024_02/091404000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</si>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</sst>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 applyProtection="1">
      <alignment vertical="center" wrapText="1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11101" TargetMode="External" /><Relationship Id="rId2" Type="http://schemas.openxmlformats.org/officeDocument/2006/relationships/hyperlink" Target="https://podminky.urs.cz/item/CS_URS_2024_02/132212131" TargetMode="External" /><Relationship Id="rId3" Type="http://schemas.openxmlformats.org/officeDocument/2006/relationships/hyperlink" Target="https://podminky.urs.cz/item/CS_URS_2024_02/162211311" TargetMode="External" /><Relationship Id="rId4" Type="http://schemas.openxmlformats.org/officeDocument/2006/relationships/hyperlink" Target="https://podminky.urs.cz/item/CS_URS_2024_02/162211319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71201221" TargetMode="External" /><Relationship Id="rId8" Type="http://schemas.openxmlformats.org/officeDocument/2006/relationships/hyperlink" Target="https://podminky.urs.cz/item/CS_URS_2024_02/174111102" TargetMode="External" /><Relationship Id="rId9" Type="http://schemas.openxmlformats.org/officeDocument/2006/relationships/hyperlink" Target="https://podminky.urs.cz/item/CS_URS_2024_02/175111101" TargetMode="External" /><Relationship Id="rId10" Type="http://schemas.openxmlformats.org/officeDocument/2006/relationships/hyperlink" Target="https://podminky.urs.cz/item/CS_URS_2024_02/181912112" TargetMode="External" /><Relationship Id="rId11" Type="http://schemas.openxmlformats.org/officeDocument/2006/relationships/hyperlink" Target="https://podminky.urs.cz/item/CS_URS_2024_02/3142352" TargetMode="External" /><Relationship Id="rId12" Type="http://schemas.openxmlformats.org/officeDocument/2006/relationships/hyperlink" Target="https://podminky.urs.cz/item/CS_URS_2024_02/3142353" TargetMode="External" /><Relationship Id="rId13" Type="http://schemas.openxmlformats.org/officeDocument/2006/relationships/hyperlink" Target="https://podminky.urs.cz/item/CS_URS_2024_02/314235484" TargetMode="External" /><Relationship Id="rId14" Type="http://schemas.openxmlformats.org/officeDocument/2006/relationships/hyperlink" Target="https://podminky.urs.cz/item/CS_URS_2024_02/317142420" TargetMode="External" /><Relationship Id="rId15" Type="http://schemas.openxmlformats.org/officeDocument/2006/relationships/hyperlink" Target="https://podminky.urs.cz/item/CS_URS_2024_02/317142422" TargetMode="External" /><Relationship Id="rId16" Type="http://schemas.openxmlformats.org/officeDocument/2006/relationships/hyperlink" Target="https://podminky.urs.cz/item/CS_URS_2024_02/317234410" TargetMode="External" /><Relationship Id="rId17" Type="http://schemas.openxmlformats.org/officeDocument/2006/relationships/hyperlink" Target="https://podminky.urs.cz/item/CS_URS_2024_02/317944323" TargetMode="External" /><Relationship Id="rId18" Type="http://schemas.openxmlformats.org/officeDocument/2006/relationships/hyperlink" Target="https://podminky.urs.cz/item/CS_URS_2024_02/340239212" TargetMode="External" /><Relationship Id="rId19" Type="http://schemas.openxmlformats.org/officeDocument/2006/relationships/hyperlink" Target="https://podminky.urs.cz/item/CS_URS_2024_02/342272225" TargetMode="External" /><Relationship Id="rId20" Type="http://schemas.openxmlformats.org/officeDocument/2006/relationships/hyperlink" Target="https://podminky.urs.cz/item/CS_URS_2024_02/342272245" TargetMode="External" /><Relationship Id="rId21" Type="http://schemas.openxmlformats.org/officeDocument/2006/relationships/hyperlink" Target="https://podminky.urs.cz/item/CS_URS_2024_02/342291121" TargetMode="External" /><Relationship Id="rId22" Type="http://schemas.openxmlformats.org/officeDocument/2006/relationships/hyperlink" Target="https://podminky.urs.cz/item/CS_URS_2024_02/451573111" TargetMode="External" /><Relationship Id="rId23" Type="http://schemas.openxmlformats.org/officeDocument/2006/relationships/hyperlink" Target="https://podminky.urs.cz/item/CS_URS_2024_02/611131121" TargetMode="External" /><Relationship Id="rId24" Type="http://schemas.openxmlformats.org/officeDocument/2006/relationships/hyperlink" Target="https://podminky.urs.cz/item/CS_URS_2024_02/611311131" TargetMode="External" /><Relationship Id="rId25" Type="http://schemas.openxmlformats.org/officeDocument/2006/relationships/hyperlink" Target="https://podminky.urs.cz/item/CS_URS_2024_02/611311133" TargetMode="External" /><Relationship Id="rId26" Type="http://schemas.openxmlformats.org/officeDocument/2006/relationships/hyperlink" Target="https://podminky.urs.cz/item/CS_URS_2024_02/611315422" TargetMode="External" /><Relationship Id="rId27" Type="http://schemas.openxmlformats.org/officeDocument/2006/relationships/hyperlink" Target="https://podminky.urs.cz/item/CS_URS_2024_02/612131100" TargetMode="External" /><Relationship Id="rId28" Type="http://schemas.openxmlformats.org/officeDocument/2006/relationships/hyperlink" Target="https://podminky.urs.cz/item/CS_URS_2024_02/612131121" TargetMode="External" /><Relationship Id="rId29" Type="http://schemas.openxmlformats.org/officeDocument/2006/relationships/hyperlink" Target="https://podminky.urs.cz/item/CS_URS_2024_02/612311111" TargetMode="External" /><Relationship Id="rId30" Type="http://schemas.openxmlformats.org/officeDocument/2006/relationships/hyperlink" Target="https://podminky.urs.cz/item/CS_URS_2024_02/612311131" TargetMode="External" /><Relationship Id="rId31" Type="http://schemas.openxmlformats.org/officeDocument/2006/relationships/hyperlink" Target="https://podminky.urs.cz/item/CS_URS_2024_02/612315422" TargetMode="External" /><Relationship Id="rId32" Type="http://schemas.openxmlformats.org/officeDocument/2006/relationships/hyperlink" Target="https://podminky.urs.cz/item/CS_URS_2024_02/612325302" TargetMode="External" /><Relationship Id="rId33" Type="http://schemas.openxmlformats.org/officeDocument/2006/relationships/hyperlink" Target="https://podminky.urs.cz/item/CS_URS_2024_02/619995001" TargetMode="External" /><Relationship Id="rId34" Type="http://schemas.openxmlformats.org/officeDocument/2006/relationships/hyperlink" Target="https://podminky.urs.cz/item/CS_URS_2024_02/631311126" TargetMode="External" /><Relationship Id="rId35" Type="http://schemas.openxmlformats.org/officeDocument/2006/relationships/hyperlink" Target="https://podminky.urs.cz/item/CS_URS_2024_02/631311135" TargetMode="External" /><Relationship Id="rId36" Type="http://schemas.openxmlformats.org/officeDocument/2006/relationships/hyperlink" Target="https://podminky.urs.cz/item/CS_URS_2024_02/631319173" TargetMode="External" /><Relationship Id="rId37" Type="http://schemas.openxmlformats.org/officeDocument/2006/relationships/hyperlink" Target="https://podminky.urs.cz/item/CS_URS_2024_02/631319175" TargetMode="External" /><Relationship Id="rId38" Type="http://schemas.openxmlformats.org/officeDocument/2006/relationships/hyperlink" Target="https://podminky.urs.cz/item/CS_URS_2024_02/631319196" TargetMode="External" /><Relationship Id="rId39" Type="http://schemas.openxmlformats.org/officeDocument/2006/relationships/hyperlink" Target="https://podminky.urs.cz/item/CS_URS_2024_02/631319197" TargetMode="External" /><Relationship Id="rId40" Type="http://schemas.openxmlformats.org/officeDocument/2006/relationships/hyperlink" Target="https://podminky.urs.cz/item/CS_URS_2024_02/631362021" TargetMode="External" /><Relationship Id="rId41" Type="http://schemas.openxmlformats.org/officeDocument/2006/relationships/hyperlink" Target="https://podminky.urs.cz/item/CS_URS_2024_02/632451254" TargetMode="External" /><Relationship Id="rId42" Type="http://schemas.openxmlformats.org/officeDocument/2006/relationships/hyperlink" Target="https://podminky.urs.cz/item/CS_URS_2024_02/632451293" TargetMode="External" /><Relationship Id="rId43" Type="http://schemas.openxmlformats.org/officeDocument/2006/relationships/hyperlink" Target="https://podminky.urs.cz/item/CS_URS_2024_02/633811111" TargetMode="External" /><Relationship Id="rId44" Type="http://schemas.openxmlformats.org/officeDocument/2006/relationships/hyperlink" Target="https://podminky.urs.cz/item/CS_URS_2024_02/635111215" TargetMode="External" /><Relationship Id="rId45" Type="http://schemas.openxmlformats.org/officeDocument/2006/relationships/hyperlink" Target="https://podminky.urs.cz/item/CS_URS_2024_02/636211131" TargetMode="External" /><Relationship Id="rId46" Type="http://schemas.openxmlformats.org/officeDocument/2006/relationships/hyperlink" Target="https://podminky.urs.cz/item/CS_URS_2024_02/644941111" TargetMode="External" /><Relationship Id="rId47" Type="http://schemas.openxmlformats.org/officeDocument/2006/relationships/hyperlink" Target="https://podminky.urs.cz/item/CS_URS_2024_02/949101111" TargetMode="External" /><Relationship Id="rId48" Type="http://schemas.openxmlformats.org/officeDocument/2006/relationships/hyperlink" Target="https://podminky.urs.cz/item/CS_URS_2024_02/952901111" TargetMode="External" /><Relationship Id="rId49" Type="http://schemas.openxmlformats.org/officeDocument/2006/relationships/hyperlink" Target="https://podminky.urs.cz/item/CS_URS_2024_02/965042241" TargetMode="External" /><Relationship Id="rId50" Type="http://schemas.openxmlformats.org/officeDocument/2006/relationships/hyperlink" Target="https://podminky.urs.cz/item/CS_URS_2024_02/965043341" TargetMode="External" /><Relationship Id="rId51" Type="http://schemas.openxmlformats.org/officeDocument/2006/relationships/hyperlink" Target="https://podminky.urs.cz/item/CS_URS_2024_02/965049111" TargetMode="External" /><Relationship Id="rId52" Type="http://schemas.openxmlformats.org/officeDocument/2006/relationships/hyperlink" Target="https://podminky.urs.cz/item/CS_URS_2024_02/965049112" TargetMode="External" /><Relationship Id="rId53" Type="http://schemas.openxmlformats.org/officeDocument/2006/relationships/hyperlink" Target="https://podminky.urs.cz/item/CS_URS_2024_02/965081113" TargetMode="External" /><Relationship Id="rId54" Type="http://schemas.openxmlformats.org/officeDocument/2006/relationships/hyperlink" Target="https://podminky.urs.cz/item/CS_URS_2024_02/965081213" TargetMode="External" /><Relationship Id="rId55" Type="http://schemas.openxmlformats.org/officeDocument/2006/relationships/hyperlink" Target="https://podminky.urs.cz/item/CS_URS_2024_02/971033681" TargetMode="External" /><Relationship Id="rId56" Type="http://schemas.openxmlformats.org/officeDocument/2006/relationships/hyperlink" Target="https://podminky.urs.cz/item/CS_URS_2024_02/973031345" TargetMode="External" /><Relationship Id="rId57" Type="http://schemas.openxmlformats.org/officeDocument/2006/relationships/hyperlink" Target="https://podminky.urs.cz/item/CS_URS_2024_02/974031664" TargetMode="External" /><Relationship Id="rId58" Type="http://schemas.openxmlformats.org/officeDocument/2006/relationships/hyperlink" Target="https://podminky.urs.cz/item/CS_URS_2024_02/977151118" TargetMode="External" /><Relationship Id="rId59" Type="http://schemas.openxmlformats.org/officeDocument/2006/relationships/hyperlink" Target="https://podminky.urs.cz/item/CS_URS_2024_02/977151119" TargetMode="External" /><Relationship Id="rId60" Type="http://schemas.openxmlformats.org/officeDocument/2006/relationships/hyperlink" Target="https://podminky.urs.cz/item/CS_URS_2024_02/977151122" TargetMode="External" /><Relationship Id="rId61" Type="http://schemas.openxmlformats.org/officeDocument/2006/relationships/hyperlink" Target="https://podminky.urs.cz/item/CS_URS_2024_02/978059541" TargetMode="External" /><Relationship Id="rId62" Type="http://schemas.openxmlformats.org/officeDocument/2006/relationships/hyperlink" Target="https://podminky.urs.cz/item/CS_URS_2024_02/975-R" TargetMode="External" /><Relationship Id="rId63" Type="http://schemas.openxmlformats.org/officeDocument/2006/relationships/hyperlink" Target="https://podminky.urs.cz/item/CS_URS_2024_02/975-R1" TargetMode="External" /><Relationship Id="rId64" Type="http://schemas.openxmlformats.org/officeDocument/2006/relationships/hyperlink" Target="https://podminky.urs.cz/item/CS_URS_2024_02/975-R2" TargetMode="External" /><Relationship Id="rId65" Type="http://schemas.openxmlformats.org/officeDocument/2006/relationships/hyperlink" Target="https://podminky.urs.cz/item/CS_URS_2024_02/997013211" TargetMode="External" /><Relationship Id="rId66" Type="http://schemas.openxmlformats.org/officeDocument/2006/relationships/hyperlink" Target="https://podminky.urs.cz/item/CS_URS_2024_02/997013501" TargetMode="External" /><Relationship Id="rId67" Type="http://schemas.openxmlformats.org/officeDocument/2006/relationships/hyperlink" Target="https://podminky.urs.cz/item/CS_URS_2024_02/997013509" TargetMode="External" /><Relationship Id="rId68" Type="http://schemas.openxmlformats.org/officeDocument/2006/relationships/hyperlink" Target="https://podminky.urs.cz/item/CS_URS_2024_02/997013602" TargetMode="External" /><Relationship Id="rId69" Type="http://schemas.openxmlformats.org/officeDocument/2006/relationships/hyperlink" Target="https://podminky.urs.cz/item/CS_URS_2024_02/997013603" TargetMode="External" /><Relationship Id="rId70" Type="http://schemas.openxmlformats.org/officeDocument/2006/relationships/hyperlink" Target="https://podminky.urs.cz/item/CS_URS_2024_02/997013607" TargetMode="External" /><Relationship Id="rId71" Type="http://schemas.openxmlformats.org/officeDocument/2006/relationships/hyperlink" Target="https://podminky.urs.cz/item/CS_URS_2024_02/998011008" TargetMode="External" /><Relationship Id="rId72" Type="http://schemas.openxmlformats.org/officeDocument/2006/relationships/hyperlink" Target="https://podminky.urs.cz/item/CS_URS_2024_02/711111001" TargetMode="External" /><Relationship Id="rId73" Type="http://schemas.openxmlformats.org/officeDocument/2006/relationships/hyperlink" Target="https://podminky.urs.cz/item/CS_URS_2024_02/711141559" TargetMode="External" /><Relationship Id="rId74" Type="http://schemas.openxmlformats.org/officeDocument/2006/relationships/hyperlink" Target="https://podminky.urs.cz/item/CS_URS_2024_02/711161273" TargetMode="External" /><Relationship Id="rId75" Type="http://schemas.openxmlformats.org/officeDocument/2006/relationships/hyperlink" Target="https://podminky.urs.cz/item/CS_URS_2024_02/711491272" TargetMode="External" /><Relationship Id="rId76" Type="http://schemas.openxmlformats.org/officeDocument/2006/relationships/hyperlink" Target="https://podminky.urs.cz/item/CS_URS_2024_02/998711311" TargetMode="External" /><Relationship Id="rId77" Type="http://schemas.openxmlformats.org/officeDocument/2006/relationships/hyperlink" Target="https://podminky.urs.cz/item/CS_URS_2024_02/713121111" TargetMode="External" /><Relationship Id="rId78" Type="http://schemas.openxmlformats.org/officeDocument/2006/relationships/hyperlink" Target="https://podminky.urs.cz/item/CS_URS_2024_02/713121121" TargetMode="External" /><Relationship Id="rId79" Type="http://schemas.openxmlformats.org/officeDocument/2006/relationships/hyperlink" Target="https://podminky.urs.cz/item/CS_URS_2024_02/713121211" TargetMode="External" /><Relationship Id="rId80" Type="http://schemas.openxmlformats.org/officeDocument/2006/relationships/hyperlink" Target="https://podminky.urs.cz/item/CS_URS_2024_02/713191132" TargetMode="External" /><Relationship Id="rId81" Type="http://schemas.openxmlformats.org/officeDocument/2006/relationships/hyperlink" Target="https://podminky.urs.cz/item/CS_URS_2024_02/713463131" TargetMode="External" /><Relationship Id="rId82" Type="http://schemas.openxmlformats.org/officeDocument/2006/relationships/hyperlink" Target="https://podminky.urs.cz/item/CS_URS_2024_02/713463132" TargetMode="External" /><Relationship Id="rId83" Type="http://schemas.openxmlformats.org/officeDocument/2006/relationships/hyperlink" Target="https://podminky.urs.cz/item/CS_URS_2024_02/713463211" TargetMode="External" /><Relationship Id="rId84" Type="http://schemas.openxmlformats.org/officeDocument/2006/relationships/hyperlink" Target="https://podminky.urs.cz/item/CS_URS_2024_02/998713311" TargetMode="External" /><Relationship Id="rId85" Type="http://schemas.openxmlformats.org/officeDocument/2006/relationships/hyperlink" Target="https://podminky.urs.cz/item/CS_URS_2024_02/721171803" TargetMode="External" /><Relationship Id="rId86" Type="http://schemas.openxmlformats.org/officeDocument/2006/relationships/hyperlink" Target="https://podminky.urs.cz/item/CS_URS_2024_02/721173401" TargetMode="External" /><Relationship Id="rId87" Type="http://schemas.openxmlformats.org/officeDocument/2006/relationships/hyperlink" Target="https://podminky.urs.cz/item/CS_URS_2024_02/721173402" TargetMode="External" /><Relationship Id="rId88" Type="http://schemas.openxmlformats.org/officeDocument/2006/relationships/hyperlink" Target="https://podminky.urs.cz/item/CS_URS_2024_02/721173403" TargetMode="External" /><Relationship Id="rId89" Type="http://schemas.openxmlformats.org/officeDocument/2006/relationships/hyperlink" Target="https://podminky.urs.cz/item/CS_URS_2024_02/721174025" TargetMode="External" /><Relationship Id="rId90" Type="http://schemas.openxmlformats.org/officeDocument/2006/relationships/hyperlink" Target="https://podminky.urs.cz/item/CS_URS_2024_02/721174042" TargetMode="External" /><Relationship Id="rId91" Type="http://schemas.openxmlformats.org/officeDocument/2006/relationships/hyperlink" Target="https://podminky.urs.cz/item/CS_URS_2024_02/721174043" TargetMode="External" /><Relationship Id="rId92" Type="http://schemas.openxmlformats.org/officeDocument/2006/relationships/hyperlink" Target="https://podminky.urs.cz/item/CS_URS_2024_02/721273153" TargetMode="External" /><Relationship Id="rId93" Type="http://schemas.openxmlformats.org/officeDocument/2006/relationships/hyperlink" Target="https://podminky.urs.cz/item/CS_URS_2024_02/721290111" TargetMode="External" /><Relationship Id="rId94" Type="http://schemas.openxmlformats.org/officeDocument/2006/relationships/hyperlink" Target="https://podminky.urs.cz/item/CS_URS_2024_02/721290112" TargetMode="External" /><Relationship Id="rId95" Type="http://schemas.openxmlformats.org/officeDocument/2006/relationships/hyperlink" Target="https://podminky.urs.cz/item/CS_URS_2024_02/721-R01" TargetMode="External" /><Relationship Id="rId96" Type="http://schemas.openxmlformats.org/officeDocument/2006/relationships/hyperlink" Target="https://podminky.urs.cz/item/CS_URS_2024_02/725564" TargetMode="External" /><Relationship Id="rId97" Type="http://schemas.openxmlformats.org/officeDocument/2006/relationships/hyperlink" Target="https://podminky.urs.cz/item/CS_URS_2024_02/998721311" TargetMode="External" /><Relationship Id="rId98" Type="http://schemas.openxmlformats.org/officeDocument/2006/relationships/hyperlink" Target="https://podminky.urs.cz/item/CS_URS_2024_02/722130231" TargetMode="External" /><Relationship Id="rId99" Type="http://schemas.openxmlformats.org/officeDocument/2006/relationships/hyperlink" Target="https://podminky.urs.cz/item/CS_URS_2024_02/722130232" TargetMode="External" /><Relationship Id="rId100" Type="http://schemas.openxmlformats.org/officeDocument/2006/relationships/hyperlink" Target="https://podminky.urs.cz/item/CS_URS_2024_02/722130802" TargetMode="External" /><Relationship Id="rId101" Type="http://schemas.openxmlformats.org/officeDocument/2006/relationships/hyperlink" Target="https://podminky.urs.cz/item/CS_URS_2024_02/722174002" TargetMode="External" /><Relationship Id="rId102" Type="http://schemas.openxmlformats.org/officeDocument/2006/relationships/hyperlink" Target="https://podminky.urs.cz/item/CS_URS_2024_02/722174003" TargetMode="External" /><Relationship Id="rId103" Type="http://schemas.openxmlformats.org/officeDocument/2006/relationships/hyperlink" Target="https://podminky.urs.cz/item/CS_URS_2024_02/722174004" TargetMode="External" /><Relationship Id="rId104" Type="http://schemas.openxmlformats.org/officeDocument/2006/relationships/hyperlink" Target="https://podminky.urs.cz/item/CS_URS_2024_02/722224152" TargetMode="External" /><Relationship Id="rId105" Type="http://schemas.openxmlformats.org/officeDocument/2006/relationships/hyperlink" Target="https://podminky.urs.cz/item/CS_URS_2024_02/722224154" TargetMode="External" /><Relationship Id="rId106" Type="http://schemas.openxmlformats.org/officeDocument/2006/relationships/hyperlink" Target="https://podminky.urs.cz/item/CS_URS_2024_02/722231074" TargetMode="External" /><Relationship Id="rId107" Type="http://schemas.openxmlformats.org/officeDocument/2006/relationships/hyperlink" Target="https://podminky.urs.cz/item/CS_URS_2024_02/722231142" TargetMode="External" /><Relationship Id="rId108" Type="http://schemas.openxmlformats.org/officeDocument/2006/relationships/hyperlink" Target="https://podminky.urs.cz/item/CS_URS_2024_02/722231201" TargetMode="External" /><Relationship Id="rId109" Type="http://schemas.openxmlformats.org/officeDocument/2006/relationships/hyperlink" Target="https://podminky.urs.cz/item/CS_URS_2024_02/722231234" TargetMode="External" /><Relationship Id="rId110" Type="http://schemas.openxmlformats.org/officeDocument/2006/relationships/hyperlink" Target="https://podminky.urs.cz/item/CS_URS_2024_02/722232043" TargetMode="External" /><Relationship Id="rId111" Type="http://schemas.openxmlformats.org/officeDocument/2006/relationships/hyperlink" Target="https://podminky.urs.cz/item/CS_URS_2024_02/722232044" TargetMode="External" /><Relationship Id="rId112" Type="http://schemas.openxmlformats.org/officeDocument/2006/relationships/hyperlink" Target="https://podminky.urs.cz/item/CS_URS_2024_02/722232045" TargetMode="External" /><Relationship Id="rId113" Type="http://schemas.openxmlformats.org/officeDocument/2006/relationships/hyperlink" Target="https://podminky.urs.cz/item/CS_URS_2024_02/722232062" TargetMode="External" /><Relationship Id="rId114" Type="http://schemas.openxmlformats.org/officeDocument/2006/relationships/hyperlink" Target="https://podminky.urs.cz/item/CS_URS_2024_02/722262211" TargetMode="External" /><Relationship Id="rId115" Type="http://schemas.openxmlformats.org/officeDocument/2006/relationships/hyperlink" Target="https://podminky.urs.cz/item/CS_URS_2024_02/722262301" TargetMode="External" /><Relationship Id="rId116" Type="http://schemas.openxmlformats.org/officeDocument/2006/relationships/hyperlink" Target="https://podminky.urs.cz/item/CS_URS_2024_02/722290246" TargetMode="External" /><Relationship Id="rId117" Type="http://schemas.openxmlformats.org/officeDocument/2006/relationships/hyperlink" Target="https://podminky.urs.cz/item/CS_URS_2024_02/998722311" TargetMode="External" /><Relationship Id="rId118" Type="http://schemas.openxmlformats.org/officeDocument/2006/relationships/hyperlink" Target="https://podminky.urs.cz/item/CS_URS_2024_02/723150803" TargetMode="External" /><Relationship Id="rId119" Type="http://schemas.openxmlformats.org/officeDocument/2006/relationships/hyperlink" Target="https://podminky.urs.cz/item/CS_URS_2024_02/723170214" TargetMode="External" /><Relationship Id="rId120" Type="http://schemas.openxmlformats.org/officeDocument/2006/relationships/hyperlink" Target="https://podminky.urs.cz/item/CS_URS_2024_02/723170226" TargetMode="External" /><Relationship Id="rId121" Type="http://schemas.openxmlformats.org/officeDocument/2006/relationships/hyperlink" Target="https://podminky.urs.cz/item/CS_URS_2024_02/723181012" TargetMode="External" /><Relationship Id="rId122" Type="http://schemas.openxmlformats.org/officeDocument/2006/relationships/hyperlink" Target="https://podminky.urs.cz/item/CS_URS_2024_02/723181024" TargetMode="External" /><Relationship Id="rId123" Type="http://schemas.openxmlformats.org/officeDocument/2006/relationships/hyperlink" Target="https://podminky.urs.cz/item/CS_URS_2024_02/723190108" TargetMode="External" /><Relationship Id="rId124" Type="http://schemas.openxmlformats.org/officeDocument/2006/relationships/hyperlink" Target="https://podminky.urs.cz/item/CS_URS_2024_02/723190202" TargetMode="External" /><Relationship Id="rId125" Type="http://schemas.openxmlformats.org/officeDocument/2006/relationships/hyperlink" Target="https://podminky.urs.cz/item/CS_URS_2024_02/723220213" TargetMode="External" /><Relationship Id="rId126" Type="http://schemas.openxmlformats.org/officeDocument/2006/relationships/hyperlink" Target="https://podminky.urs.cz/item/CS_URS_2024_02/723220214" TargetMode="External" /><Relationship Id="rId127" Type="http://schemas.openxmlformats.org/officeDocument/2006/relationships/hyperlink" Target="https://podminky.urs.cz/item/CS_URS_2024_02/723220224" TargetMode="External" /><Relationship Id="rId128" Type="http://schemas.openxmlformats.org/officeDocument/2006/relationships/hyperlink" Target="https://podminky.urs.cz/item/CS_URS_2024_02/723231162" TargetMode="External" /><Relationship Id="rId129" Type="http://schemas.openxmlformats.org/officeDocument/2006/relationships/hyperlink" Target="https://podminky.urs.cz/item/CS_URS_2024_02/723231164" TargetMode="External" /><Relationship Id="rId130" Type="http://schemas.openxmlformats.org/officeDocument/2006/relationships/hyperlink" Target="https://podminky.urs.cz/item/CS_URS_2024_02/723546" TargetMode="External" /><Relationship Id="rId131" Type="http://schemas.openxmlformats.org/officeDocument/2006/relationships/hyperlink" Target="https://podminky.urs.cz/item/CS_URS_2024_02/7231909" TargetMode="External" /><Relationship Id="rId132" Type="http://schemas.openxmlformats.org/officeDocument/2006/relationships/hyperlink" Target="https://podminky.urs.cz/item/CS_URS_2024_02/7231910" TargetMode="External" /><Relationship Id="rId133" Type="http://schemas.openxmlformats.org/officeDocument/2006/relationships/hyperlink" Target="https://podminky.urs.cz/item/CS_URS_2024_02/734261712" TargetMode="External" /><Relationship Id="rId134" Type="http://schemas.openxmlformats.org/officeDocument/2006/relationships/hyperlink" Target="https://podminky.urs.cz/item/CS_URS_2024_02/734261714" TargetMode="External" /><Relationship Id="rId135" Type="http://schemas.openxmlformats.org/officeDocument/2006/relationships/hyperlink" Target="https://podminky.urs.cz/item/CS_URS_2024_02/998723311" TargetMode="External" /><Relationship Id="rId136" Type="http://schemas.openxmlformats.org/officeDocument/2006/relationships/hyperlink" Target="https://podminky.urs.cz/item/CS_URS_2024_02/724231127" TargetMode="External" /><Relationship Id="rId137" Type="http://schemas.openxmlformats.org/officeDocument/2006/relationships/hyperlink" Target="https://podminky.urs.cz/item/CS_URS_2024_02/724231127a" TargetMode="External" /><Relationship Id="rId138" Type="http://schemas.openxmlformats.org/officeDocument/2006/relationships/hyperlink" Target="https://podminky.urs.cz/item/CS_URS_2024_02/724231127b" TargetMode="External" /><Relationship Id="rId139" Type="http://schemas.openxmlformats.org/officeDocument/2006/relationships/hyperlink" Target="https://podminky.urs.cz/item/CS_URS_2024_02/724233004" TargetMode="External" /><Relationship Id="rId140" Type="http://schemas.openxmlformats.org/officeDocument/2006/relationships/hyperlink" Target="https://podminky.urs.cz/item/CS_URS_2024_02/725110811" TargetMode="External" /><Relationship Id="rId141" Type="http://schemas.openxmlformats.org/officeDocument/2006/relationships/hyperlink" Target="https://podminky.urs.cz/item/CS_URS_2024_02/725112022" TargetMode="External" /><Relationship Id="rId142" Type="http://schemas.openxmlformats.org/officeDocument/2006/relationships/hyperlink" Target="https://podminky.urs.cz/item/CS_URS_2024_02/725211601" TargetMode="External" /><Relationship Id="rId143" Type="http://schemas.openxmlformats.org/officeDocument/2006/relationships/hyperlink" Target="https://podminky.urs.cz/item/CS_URS_2024_02/725211602" TargetMode="External" /><Relationship Id="rId144" Type="http://schemas.openxmlformats.org/officeDocument/2006/relationships/hyperlink" Target="https://podminky.urs.cz/item/CS_URS_2024_02/725241111" TargetMode="External" /><Relationship Id="rId145" Type="http://schemas.openxmlformats.org/officeDocument/2006/relationships/hyperlink" Target="https://podminky.urs.cz/item/CS_URS_2024_02/725244102" TargetMode="External" /><Relationship Id="rId146" Type="http://schemas.openxmlformats.org/officeDocument/2006/relationships/hyperlink" Target="https://podminky.urs.cz/item/CS_URS_2024_02/725291654" TargetMode="External" /><Relationship Id="rId147" Type="http://schemas.openxmlformats.org/officeDocument/2006/relationships/hyperlink" Target="https://podminky.urs.cz/item/CS_URS_2024_02/725311121" TargetMode="External" /><Relationship Id="rId148" Type="http://schemas.openxmlformats.org/officeDocument/2006/relationships/hyperlink" Target="https://podminky.urs.cz/item/CS_URS_2024_02/725331111" TargetMode="External" /><Relationship Id="rId149" Type="http://schemas.openxmlformats.org/officeDocument/2006/relationships/hyperlink" Target="https://podminky.urs.cz/item/CS_URS_2024_02/725531101" TargetMode="External" /><Relationship Id="rId150" Type="http://schemas.openxmlformats.org/officeDocument/2006/relationships/hyperlink" Target="https://podminky.urs.cz/item/CS_URS_2024_02/725531102" TargetMode="External" /><Relationship Id="rId151" Type="http://schemas.openxmlformats.org/officeDocument/2006/relationships/hyperlink" Target="https://podminky.urs.cz/item/CS_URS_2024_02/725813112" TargetMode="External" /><Relationship Id="rId152" Type="http://schemas.openxmlformats.org/officeDocument/2006/relationships/hyperlink" Target="https://podminky.urs.cz/item/CS_URS_2024_02/725821325" TargetMode="External" /><Relationship Id="rId153" Type="http://schemas.openxmlformats.org/officeDocument/2006/relationships/hyperlink" Target="https://podminky.urs.cz/item/CS_URS_2024_02/725822613" TargetMode="External" /><Relationship Id="rId154" Type="http://schemas.openxmlformats.org/officeDocument/2006/relationships/hyperlink" Target="https://podminky.urs.cz/item/CS_URS_2024_02/725849411" TargetMode="External" /><Relationship Id="rId155" Type="http://schemas.openxmlformats.org/officeDocument/2006/relationships/hyperlink" Target="https://podminky.urs.cz/item/CS_URS_2024_02/725980123" TargetMode="External" /><Relationship Id="rId156" Type="http://schemas.openxmlformats.org/officeDocument/2006/relationships/hyperlink" Target="https://podminky.urs.cz/item/CS_URS_2024_02/998725311" TargetMode="External" /><Relationship Id="rId157" Type="http://schemas.openxmlformats.org/officeDocument/2006/relationships/hyperlink" Target="https://podminky.urs.cz/item/CS_URS_2024_02/726131001" TargetMode="External" /><Relationship Id="rId158" Type="http://schemas.openxmlformats.org/officeDocument/2006/relationships/hyperlink" Target="https://podminky.urs.cz/item/CS_URS_2024_02/726131041" TargetMode="External" /><Relationship Id="rId159" Type="http://schemas.openxmlformats.org/officeDocument/2006/relationships/hyperlink" Target="https://podminky.urs.cz/item/CS_URS_2024_02/998726311" TargetMode="External" /><Relationship Id="rId160" Type="http://schemas.openxmlformats.org/officeDocument/2006/relationships/hyperlink" Target="https://podminky.urs.cz/item/CS_URS_2024_02/731200832" TargetMode="External" /><Relationship Id="rId161" Type="http://schemas.openxmlformats.org/officeDocument/2006/relationships/hyperlink" Target="https://podminky.urs.cz/item/CS_URS_2024_02/731244132" TargetMode="External" /><Relationship Id="rId162" Type="http://schemas.openxmlformats.org/officeDocument/2006/relationships/hyperlink" Target="https://podminky.urs.cz/item/CS_URS_2024_02/73156" TargetMode="External" /><Relationship Id="rId163" Type="http://schemas.openxmlformats.org/officeDocument/2006/relationships/hyperlink" Target="https://podminky.urs.cz/item/CS_URS_2024_02/998731311" TargetMode="External" /><Relationship Id="rId164" Type="http://schemas.openxmlformats.org/officeDocument/2006/relationships/hyperlink" Target="https://podminky.urs.cz/item/CS_URS_2024_02/732112142" TargetMode="External" /><Relationship Id="rId165" Type="http://schemas.openxmlformats.org/officeDocument/2006/relationships/hyperlink" Target="https://podminky.urs.cz/item/CS_URS_2024_02/732113102" TargetMode="External" /><Relationship Id="rId166" Type="http://schemas.openxmlformats.org/officeDocument/2006/relationships/hyperlink" Target="https://podminky.urs.cz/item/CS_URS_2024_02/732211112" TargetMode="External" /><Relationship Id="rId167" Type="http://schemas.openxmlformats.org/officeDocument/2006/relationships/hyperlink" Target="https://podminky.urs.cz/item/CS_URS_2024_02/732331616" TargetMode="External" /><Relationship Id="rId168" Type="http://schemas.openxmlformats.org/officeDocument/2006/relationships/hyperlink" Target="https://podminky.urs.cz/item/CS_URS_2024_02/73242120" TargetMode="External" /><Relationship Id="rId169" Type="http://schemas.openxmlformats.org/officeDocument/2006/relationships/hyperlink" Target="https://podminky.urs.cz/item/CS_URS_2024_02/732421414" TargetMode="External" /><Relationship Id="rId170" Type="http://schemas.openxmlformats.org/officeDocument/2006/relationships/hyperlink" Target="https://podminky.urs.cz/item/CS_URS_2024_02/732511301" TargetMode="External" /><Relationship Id="rId171" Type="http://schemas.openxmlformats.org/officeDocument/2006/relationships/hyperlink" Target="https://podminky.urs.cz/item/CS_URS_2024_02/998732211" TargetMode="External" /><Relationship Id="rId172" Type="http://schemas.openxmlformats.org/officeDocument/2006/relationships/hyperlink" Target="https://podminky.urs.cz/item/CS_URS_2024_02/733110808" TargetMode="External" /><Relationship Id="rId173" Type="http://schemas.openxmlformats.org/officeDocument/2006/relationships/hyperlink" Target="https://podminky.urs.cz/item/CS_URS_2024_02/733222102" TargetMode="External" /><Relationship Id="rId174" Type="http://schemas.openxmlformats.org/officeDocument/2006/relationships/hyperlink" Target="https://podminky.urs.cz/item/CS_URS_2024_02/733222103" TargetMode="External" /><Relationship Id="rId175" Type="http://schemas.openxmlformats.org/officeDocument/2006/relationships/hyperlink" Target="https://podminky.urs.cz/item/CS_URS_2024_02/733222104" TargetMode="External" /><Relationship Id="rId176" Type="http://schemas.openxmlformats.org/officeDocument/2006/relationships/hyperlink" Target="https://podminky.urs.cz/item/CS_URS_2024_02/733223105" TargetMode="External" /><Relationship Id="rId177" Type="http://schemas.openxmlformats.org/officeDocument/2006/relationships/hyperlink" Target="https://podminky.urs.cz/item/CS_URS_2024_02/733223106" TargetMode="External" /><Relationship Id="rId178" Type="http://schemas.openxmlformats.org/officeDocument/2006/relationships/hyperlink" Target="https://podminky.urs.cz/item/CS_URS_2024_02/733291101" TargetMode="External" /><Relationship Id="rId179" Type="http://schemas.openxmlformats.org/officeDocument/2006/relationships/hyperlink" Target="https://podminky.urs.cz/item/CS_URS_2024_02/733564" TargetMode="External" /><Relationship Id="rId180" Type="http://schemas.openxmlformats.org/officeDocument/2006/relationships/hyperlink" Target="https://podminky.urs.cz/item/CS_URS_2024_02/998733311" TargetMode="External" /><Relationship Id="rId181" Type="http://schemas.openxmlformats.org/officeDocument/2006/relationships/hyperlink" Target="https://podminky.urs.cz/item/CS_URS_2024_02/734173214" TargetMode="External" /><Relationship Id="rId182" Type="http://schemas.openxmlformats.org/officeDocument/2006/relationships/hyperlink" Target="https://podminky.urs.cz/item/CS_URS_2024_02/734221682" TargetMode="External" /><Relationship Id="rId183" Type="http://schemas.openxmlformats.org/officeDocument/2006/relationships/hyperlink" Target="https://podminky.urs.cz/item/CS_URS_2024_02/734222812" TargetMode="External" /><Relationship Id="rId184" Type="http://schemas.openxmlformats.org/officeDocument/2006/relationships/hyperlink" Target="https://podminky.urs.cz/item/CS_URS_2024_02/734261402" TargetMode="External" /><Relationship Id="rId185" Type="http://schemas.openxmlformats.org/officeDocument/2006/relationships/hyperlink" Target="https://podminky.urs.cz/item/CS_URS_2024_02/734261412" TargetMode="External" /><Relationship Id="rId186" Type="http://schemas.openxmlformats.org/officeDocument/2006/relationships/hyperlink" Target="https://podminky.urs.cz/item/CS_URS_2024_02/734292713" TargetMode="External" /><Relationship Id="rId187" Type="http://schemas.openxmlformats.org/officeDocument/2006/relationships/hyperlink" Target="https://podminky.urs.cz/item/CS_URS_2024_02/734292714" TargetMode="External" /><Relationship Id="rId188" Type="http://schemas.openxmlformats.org/officeDocument/2006/relationships/hyperlink" Target="https://podminky.urs.cz/item/CS_URS_2024_02/734292715" TargetMode="External" /><Relationship Id="rId189" Type="http://schemas.openxmlformats.org/officeDocument/2006/relationships/hyperlink" Target="https://podminky.urs.cz/item/CS_URS_2024_02/734411127" TargetMode="External" /><Relationship Id="rId190" Type="http://schemas.openxmlformats.org/officeDocument/2006/relationships/hyperlink" Target="https://podminky.urs.cz/item/CS_URS_2024_02/734412111" TargetMode="External" /><Relationship Id="rId191" Type="http://schemas.openxmlformats.org/officeDocument/2006/relationships/hyperlink" Target="https://podminky.urs.cz/item/CS_URS_2024_02/734441115" TargetMode="External" /><Relationship Id="rId192" Type="http://schemas.openxmlformats.org/officeDocument/2006/relationships/hyperlink" Target="https://podminky.urs.cz/item/CS_URS_2024_02/998734311" TargetMode="External" /><Relationship Id="rId193" Type="http://schemas.openxmlformats.org/officeDocument/2006/relationships/hyperlink" Target="https://podminky.urs.cz/item/CS_URS_2024_02/735151811" TargetMode="External" /><Relationship Id="rId194" Type="http://schemas.openxmlformats.org/officeDocument/2006/relationships/hyperlink" Target="https://podminky.urs.cz/item/CS_URS_2024_02/735152471" TargetMode="External" /><Relationship Id="rId195" Type="http://schemas.openxmlformats.org/officeDocument/2006/relationships/hyperlink" Target="https://podminky.urs.cz/item/CS_URS_2024_02/735152472" TargetMode="External" /><Relationship Id="rId196" Type="http://schemas.openxmlformats.org/officeDocument/2006/relationships/hyperlink" Target="https://podminky.urs.cz/item/CS_URS_2024_02/735152473" TargetMode="External" /><Relationship Id="rId197" Type="http://schemas.openxmlformats.org/officeDocument/2006/relationships/hyperlink" Target="https://podminky.urs.cz/item/CS_URS_2024_02/735152474" TargetMode="External" /><Relationship Id="rId198" Type="http://schemas.openxmlformats.org/officeDocument/2006/relationships/hyperlink" Target="https://podminky.urs.cz/item/CS_URS_2024_02/735152475" TargetMode="External" /><Relationship Id="rId199" Type="http://schemas.openxmlformats.org/officeDocument/2006/relationships/hyperlink" Target="https://podminky.urs.cz/item/CS_URS_2024_02/735152573" TargetMode="External" /><Relationship Id="rId200" Type="http://schemas.openxmlformats.org/officeDocument/2006/relationships/hyperlink" Target="https://podminky.urs.cz/item/CS_URS_2024_02/735152574" TargetMode="External" /><Relationship Id="rId201" Type="http://schemas.openxmlformats.org/officeDocument/2006/relationships/hyperlink" Target="https://podminky.urs.cz/item/CS_URS_2024_02/735160123" TargetMode="External" /><Relationship Id="rId202" Type="http://schemas.openxmlformats.org/officeDocument/2006/relationships/hyperlink" Target="https://podminky.urs.cz/item/CS_URS_2024_02/735511141" TargetMode="External" /><Relationship Id="rId203" Type="http://schemas.openxmlformats.org/officeDocument/2006/relationships/hyperlink" Target="https://podminky.urs.cz/item/CS_URS_2024_02/735890105" TargetMode="External" /><Relationship Id="rId204" Type="http://schemas.openxmlformats.org/officeDocument/2006/relationships/hyperlink" Target="https://podminky.urs.cz/item/CS_URS_2024_02/998735311" TargetMode="External" /><Relationship Id="rId205" Type="http://schemas.openxmlformats.org/officeDocument/2006/relationships/hyperlink" Target="https://podminky.urs.cz/item/CS_URS_2024_02/741-R01" TargetMode="External" /><Relationship Id="rId206" Type="http://schemas.openxmlformats.org/officeDocument/2006/relationships/hyperlink" Target="https://podminky.urs.cz/item/CS_URS_2024_02/741-R02" TargetMode="External" /><Relationship Id="rId207" Type="http://schemas.openxmlformats.org/officeDocument/2006/relationships/hyperlink" Target="https://podminky.urs.cz/item/CS_URS_2024_02/751122011" TargetMode="External" /><Relationship Id="rId208" Type="http://schemas.openxmlformats.org/officeDocument/2006/relationships/hyperlink" Target="https://podminky.urs.cz/item/CS_URS_2024_02/751122091" TargetMode="External" /><Relationship Id="rId209" Type="http://schemas.openxmlformats.org/officeDocument/2006/relationships/hyperlink" Target="https://podminky.urs.cz/item/CS_URS_2024_02/751322011" TargetMode="External" /><Relationship Id="rId210" Type="http://schemas.openxmlformats.org/officeDocument/2006/relationships/hyperlink" Target="https://podminky.urs.cz/item/CS_URS_2024_02/751322012" TargetMode="External" /><Relationship Id="rId211" Type="http://schemas.openxmlformats.org/officeDocument/2006/relationships/hyperlink" Target="https://podminky.urs.cz/item/CS_URS_2024_02/751355011" TargetMode="External" /><Relationship Id="rId212" Type="http://schemas.openxmlformats.org/officeDocument/2006/relationships/hyperlink" Target="https://podminky.urs.cz/item/CS_URS_2024_02/751398032" TargetMode="External" /><Relationship Id="rId213" Type="http://schemas.openxmlformats.org/officeDocument/2006/relationships/hyperlink" Target="https://podminky.urs.cz/item/CS_URS_2024_02/751398091" TargetMode="External" /><Relationship Id="rId214" Type="http://schemas.openxmlformats.org/officeDocument/2006/relationships/hyperlink" Target="https://podminky.urs.cz/item/CS_URS_2024_02/751511181" TargetMode="External" /><Relationship Id="rId215" Type="http://schemas.openxmlformats.org/officeDocument/2006/relationships/hyperlink" Target="https://podminky.urs.cz/item/CS_URS_2024_02/751511182" TargetMode="External" /><Relationship Id="rId216" Type="http://schemas.openxmlformats.org/officeDocument/2006/relationships/hyperlink" Target="https://podminky.urs.cz/item/CS_URS_2024_02/751514775" TargetMode="External" /><Relationship Id="rId217" Type="http://schemas.openxmlformats.org/officeDocument/2006/relationships/hyperlink" Target="https://podminky.urs.cz/item/CS_URS_2024_02/751514776" TargetMode="External" /><Relationship Id="rId218" Type="http://schemas.openxmlformats.org/officeDocument/2006/relationships/hyperlink" Target="https://podminky.urs.cz/item/CS_URS_2024_02/751525091" TargetMode="External" /><Relationship Id="rId219" Type="http://schemas.openxmlformats.org/officeDocument/2006/relationships/hyperlink" Target="https://podminky.urs.cz/item/CS_URS_2024_02/751537111" TargetMode="External" /><Relationship Id="rId220" Type="http://schemas.openxmlformats.org/officeDocument/2006/relationships/hyperlink" Target="https://podminky.urs.cz/item/CS_URS_2024_02/751572" TargetMode="External" /><Relationship Id="rId221" Type="http://schemas.openxmlformats.org/officeDocument/2006/relationships/hyperlink" Target="https://podminky.urs.cz/item/CS_URS_2024_02/751611119" TargetMode="External" /><Relationship Id="rId222" Type="http://schemas.openxmlformats.org/officeDocument/2006/relationships/hyperlink" Target="https://podminky.urs.cz/item/CS_URS_2024_02/7516221" TargetMode="External" /><Relationship Id="rId223" Type="http://schemas.openxmlformats.org/officeDocument/2006/relationships/hyperlink" Target="https://podminky.urs.cz/item/CS_URS_2024_02/7516222" TargetMode="External" /><Relationship Id="rId224" Type="http://schemas.openxmlformats.org/officeDocument/2006/relationships/hyperlink" Target="https://podminky.urs.cz/item/CS_URS_2024_02/75179116" TargetMode="External" /><Relationship Id="rId225" Type="http://schemas.openxmlformats.org/officeDocument/2006/relationships/hyperlink" Target="https://podminky.urs.cz/item/CS_URS_2024_02/721273153.1" TargetMode="External" /><Relationship Id="rId226" Type="http://schemas.openxmlformats.org/officeDocument/2006/relationships/hyperlink" Target="https://podminky.urs.cz/item/CS_URS_2024_02/998751311" TargetMode="External" /><Relationship Id="rId227" Type="http://schemas.openxmlformats.org/officeDocument/2006/relationships/hyperlink" Target="https://podminky.urs.cz/item/CS_URS_2024_02/763111316" TargetMode="External" /><Relationship Id="rId228" Type="http://schemas.openxmlformats.org/officeDocument/2006/relationships/hyperlink" Target="https://podminky.urs.cz/item/CS_URS_2024_02/763121426" TargetMode="External" /><Relationship Id="rId229" Type="http://schemas.openxmlformats.org/officeDocument/2006/relationships/hyperlink" Target="https://podminky.urs.cz/item/CS_URS_2024_02/763131495" TargetMode="External" /><Relationship Id="rId230" Type="http://schemas.openxmlformats.org/officeDocument/2006/relationships/hyperlink" Target="https://podminky.urs.cz/item/CS_URS_2024_02/763131751" TargetMode="External" /><Relationship Id="rId231" Type="http://schemas.openxmlformats.org/officeDocument/2006/relationships/hyperlink" Target="https://podminky.urs.cz/item/CS_URS_2024_02/763164551" TargetMode="External" /><Relationship Id="rId232" Type="http://schemas.openxmlformats.org/officeDocument/2006/relationships/hyperlink" Target="https://podminky.urs.cz/item/CS_URS_2024_02/763183112" TargetMode="External" /><Relationship Id="rId233" Type="http://schemas.openxmlformats.org/officeDocument/2006/relationships/hyperlink" Target="https://podminky.urs.cz/item/CS_URS_2024_02/763411211" TargetMode="External" /><Relationship Id="rId234" Type="http://schemas.openxmlformats.org/officeDocument/2006/relationships/hyperlink" Target="https://podminky.urs.cz/item/CS_URS_2024_02/998763511" TargetMode="External" /><Relationship Id="rId235" Type="http://schemas.openxmlformats.org/officeDocument/2006/relationships/hyperlink" Target="https://podminky.urs.cz/item/CS_URS_2024_02/7566-5/T" TargetMode="External" /><Relationship Id="rId236" Type="http://schemas.openxmlformats.org/officeDocument/2006/relationships/hyperlink" Target="https://podminky.urs.cz/item/CS_URS_2024_02/766%20-%2014/T" TargetMode="External" /><Relationship Id="rId237" Type="http://schemas.openxmlformats.org/officeDocument/2006/relationships/hyperlink" Target="https://podminky.urs.cz/item/CS_URS_2024_02/766%20-%2015/T" TargetMode="External" /><Relationship Id="rId238" Type="http://schemas.openxmlformats.org/officeDocument/2006/relationships/hyperlink" Target="https://podminky.urs.cz/item/CS_URS_2024_02/766%20-%2016/T" TargetMode="External" /><Relationship Id="rId239" Type="http://schemas.openxmlformats.org/officeDocument/2006/relationships/hyperlink" Target="https://podminky.urs.cz/item/CS_URS_2024_02/766%20-%2021/T" TargetMode="External" /><Relationship Id="rId240" Type="http://schemas.openxmlformats.org/officeDocument/2006/relationships/hyperlink" Target="https://podminky.urs.cz/item/CS_URS_2024_02/766%20-%208/T" TargetMode="External" /><Relationship Id="rId241" Type="http://schemas.openxmlformats.org/officeDocument/2006/relationships/hyperlink" Target="https://podminky.urs.cz/item/CS_URS_2024_02/766-1/P" TargetMode="External" /><Relationship Id="rId242" Type="http://schemas.openxmlformats.org/officeDocument/2006/relationships/hyperlink" Target="https://podminky.urs.cz/item/CS_URS_2024_02/766-1/T" TargetMode="External" /><Relationship Id="rId243" Type="http://schemas.openxmlformats.org/officeDocument/2006/relationships/hyperlink" Target="https://podminky.urs.cz/item/CS_URS_2024_02/766-2/P" TargetMode="External" /><Relationship Id="rId244" Type="http://schemas.openxmlformats.org/officeDocument/2006/relationships/hyperlink" Target="https://podminky.urs.cz/item/CS_URS_2024_02/766-2/T" TargetMode="External" /><Relationship Id="rId245" Type="http://schemas.openxmlformats.org/officeDocument/2006/relationships/hyperlink" Target="https://podminky.urs.cz/item/CS_URS_2024_02/766-20/T" TargetMode="External" /><Relationship Id="rId246" Type="http://schemas.openxmlformats.org/officeDocument/2006/relationships/hyperlink" Target="https://podminky.urs.cz/item/CS_URS_2024_02/766-3/T" TargetMode="External" /><Relationship Id="rId247" Type="http://schemas.openxmlformats.org/officeDocument/2006/relationships/hyperlink" Target="https://podminky.urs.cz/item/CS_URS_2024_02/766-4/T" TargetMode="External" /><Relationship Id="rId248" Type="http://schemas.openxmlformats.org/officeDocument/2006/relationships/hyperlink" Target="https://podminky.urs.cz/item/CS_URS_2024_02/766621602" TargetMode="External" /><Relationship Id="rId249" Type="http://schemas.openxmlformats.org/officeDocument/2006/relationships/hyperlink" Target="https://podminky.urs.cz/item/CS_URS_2024_02/766660181" TargetMode="External" /><Relationship Id="rId250" Type="http://schemas.openxmlformats.org/officeDocument/2006/relationships/hyperlink" Target="https://podminky.urs.cz/item/CS_URS_2024_02/766660191" TargetMode="External" /><Relationship Id="rId251" Type="http://schemas.openxmlformats.org/officeDocument/2006/relationships/hyperlink" Target="https://podminky.urs.cz/item/CS_URS_2024_02/766660312" TargetMode="External" /><Relationship Id="rId252" Type="http://schemas.openxmlformats.org/officeDocument/2006/relationships/hyperlink" Target="https://podminky.urs.cz/item/CS_URS_2024_02/766682111" TargetMode="External" /><Relationship Id="rId253" Type="http://schemas.openxmlformats.org/officeDocument/2006/relationships/hyperlink" Target="https://podminky.urs.cz/item/CS_URS_2024_02/766682111" TargetMode="External" /><Relationship Id="rId254" Type="http://schemas.openxmlformats.org/officeDocument/2006/relationships/hyperlink" Target="https://podminky.urs.cz/item/CS_URS_2024_02/766682211" TargetMode="External" /><Relationship Id="rId255" Type="http://schemas.openxmlformats.org/officeDocument/2006/relationships/hyperlink" Target="https://podminky.urs.cz/item/CS_URS_2024_02/998766311" TargetMode="External" /><Relationship Id="rId256" Type="http://schemas.openxmlformats.org/officeDocument/2006/relationships/hyperlink" Target="https://podminky.urs.cz/item/CS_URS_2024_02/771111011" TargetMode="External" /><Relationship Id="rId257" Type="http://schemas.openxmlformats.org/officeDocument/2006/relationships/hyperlink" Target="https://podminky.urs.cz/item/CS_URS_2024_02/771121011" TargetMode="External" /><Relationship Id="rId258" Type="http://schemas.openxmlformats.org/officeDocument/2006/relationships/hyperlink" Target="https://podminky.urs.cz/item/CS_URS_2024_02/771151011" TargetMode="External" /><Relationship Id="rId259" Type="http://schemas.openxmlformats.org/officeDocument/2006/relationships/hyperlink" Target="https://podminky.urs.cz/item/CS_URS_2024_02/771474113" TargetMode="External" /><Relationship Id="rId260" Type="http://schemas.openxmlformats.org/officeDocument/2006/relationships/hyperlink" Target="https://podminky.urs.cz/item/CS_URS_2024_02/771574416" TargetMode="External" /><Relationship Id="rId261" Type="http://schemas.openxmlformats.org/officeDocument/2006/relationships/hyperlink" Target="https://podminky.urs.cz/item/CS_URS_2024_02/771591112" TargetMode="External" /><Relationship Id="rId262" Type="http://schemas.openxmlformats.org/officeDocument/2006/relationships/hyperlink" Target="https://podminky.urs.cz/item/CS_URS_2024_02/771591264" TargetMode="External" /><Relationship Id="rId263" Type="http://schemas.openxmlformats.org/officeDocument/2006/relationships/hyperlink" Target="https://podminky.urs.cz/item/CS_URS_2024_02/776111112" TargetMode="External" /><Relationship Id="rId264" Type="http://schemas.openxmlformats.org/officeDocument/2006/relationships/hyperlink" Target="https://podminky.urs.cz/item/CS_URS_2024_02/776111311" TargetMode="External" /><Relationship Id="rId265" Type="http://schemas.openxmlformats.org/officeDocument/2006/relationships/hyperlink" Target="https://podminky.urs.cz/item/CS_URS_2024_02/776121112" TargetMode="External" /><Relationship Id="rId266" Type="http://schemas.openxmlformats.org/officeDocument/2006/relationships/hyperlink" Target="https://podminky.urs.cz/item/CS_URS_2024_02/776141112" TargetMode="External" /><Relationship Id="rId267" Type="http://schemas.openxmlformats.org/officeDocument/2006/relationships/hyperlink" Target="https://podminky.urs.cz/item/CS_URS_2024_02/776211111" TargetMode="External" /><Relationship Id="rId268" Type="http://schemas.openxmlformats.org/officeDocument/2006/relationships/hyperlink" Target="https://podminky.urs.cz/item/CS_URS_2024_02/776222111" TargetMode="External" /><Relationship Id="rId269" Type="http://schemas.openxmlformats.org/officeDocument/2006/relationships/hyperlink" Target="https://podminky.urs.cz/item/CS_URS_2024_02/776411211" TargetMode="External" /><Relationship Id="rId270" Type="http://schemas.openxmlformats.org/officeDocument/2006/relationships/hyperlink" Target="https://podminky.urs.cz/item/CS_URS_2024_02/776421111" TargetMode="External" /><Relationship Id="rId271" Type="http://schemas.openxmlformats.org/officeDocument/2006/relationships/hyperlink" Target="https://podminky.urs.cz/item/CS_URS_2024_02/776421711" TargetMode="External" /><Relationship Id="rId272" Type="http://schemas.openxmlformats.org/officeDocument/2006/relationships/hyperlink" Target="https://podminky.urs.cz/item/CS_URS_2024_02/998776311" TargetMode="External" /><Relationship Id="rId273" Type="http://schemas.openxmlformats.org/officeDocument/2006/relationships/hyperlink" Target="https://podminky.urs.cz/item/CS_URS_2024_02/781121011" TargetMode="External" /><Relationship Id="rId274" Type="http://schemas.openxmlformats.org/officeDocument/2006/relationships/hyperlink" Target="https://podminky.urs.cz/item/CS_URS_2024_02/781131112" TargetMode="External" /><Relationship Id="rId275" Type="http://schemas.openxmlformats.org/officeDocument/2006/relationships/hyperlink" Target="https://podminky.urs.cz/item/CS_URS_2024_02/781161021" TargetMode="External" /><Relationship Id="rId276" Type="http://schemas.openxmlformats.org/officeDocument/2006/relationships/hyperlink" Target="https://podminky.urs.cz/item/CS_URS_2024_02/781472218" TargetMode="External" /><Relationship Id="rId277" Type="http://schemas.openxmlformats.org/officeDocument/2006/relationships/hyperlink" Target="https://podminky.urs.cz/item/CS_URS_2024_02/998781311" TargetMode="External" /><Relationship Id="rId278" Type="http://schemas.openxmlformats.org/officeDocument/2006/relationships/hyperlink" Target="https://podminky.urs.cz/item/CS_URS_2024_02/783314201" TargetMode="External" /><Relationship Id="rId279" Type="http://schemas.openxmlformats.org/officeDocument/2006/relationships/hyperlink" Target="https://podminky.urs.cz/item/CS_URS_2024_02/784121001" TargetMode="External" /><Relationship Id="rId280" Type="http://schemas.openxmlformats.org/officeDocument/2006/relationships/hyperlink" Target="https://podminky.urs.cz/item/CS_URS_2024_02/784181131" TargetMode="External" /><Relationship Id="rId281" Type="http://schemas.openxmlformats.org/officeDocument/2006/relationships/hyperlink" Target="https://podminky.urs.cz/item/CS_URS_2024_02/784331001" TargetMode="External" /><Relationship Id="rId2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5000" TargetMode="External" /><Relationship Id="rId2" Type="http://schemas.openxmlformats.org/officeDocument/2006/relationships/hyperlink" Target="https://podminky.urs.cz/item/CS_URS_2024_02/622135090" TargetMode="External" /><Relationship Id="rId3" Type="http://schemas.openxmlformats.org/officeDocument/2006/relationships/hyperlink" Target="https://podminky.urs.cz/item/CS_URS_2024_02/622311121" TargetMode="External" /><Relationship Id="rId4" Type="http://schemas.openxmlformats.org/officeDocument/2006/relationships/hyperlink" Target="https://podminky.urs.cz/item/CS_URS_2024_02/622325113" TargetMode="External" /><Relationship Id="rId5" Type="http://schemas.openxmlformats.org/officeDocument/2006/relationships/hyperlink" Target="https://podminky.urs.cz/item/CS_URS_2024_02/941111131" TargetMode="External" /><Relationship Id="rId6" Type="http://schemas.openxmlformats.org/officeDocument/2006/relationships/hyperlink" Target="https://podminky.urs.cz/item/CS_URS_2024_02/941111231" TargetMode="External" /><Relationship Id="rId7" Type="http://schemas.openxmlformats.org/officeDocument/2006/relationships/hyperlink" Target="https://podminky.urs.cz/item/CS_URS_2024_02/941111831" TargetMode="External" /><Relationship Id="rId8" Type="http://schemas.openxmlformats.org/officeDocument/2006/relationships/hyperlink" Target="https://podminky.urs.cz/item/CS_URS_2024_02/944511111" TargetMode="External" /><Relationship Id="rId9" Type="http://schemas.openxmlformats.org/officeDocument/2006/relationships/hyperlink" Target="https://podminky.urs.cz/item/CS_URS_2024_02/944511211" TargetMode="External" /><Relationship Id="rId10" Type="http://schemas.openxmlformats.org/officeDocument/2006/relationships/hyperlink" Target="https://podminky.urs.cz/item/CS_URS_2024_02/944511811" TargetMode="External" /><Relationship Id="rId11" Type="http://schemas.openxmlformats.org/officeDocument/2006/relationships/hyperlink" Target="https://podminky.urs.cz/item/CS_URS_2024_02/976027231" TargetMode="External" /><Relationship Id="rId12" Type="http://schemas.openxmlformats.org/officeDocument/2006/relationships/hyperlink" Target="https://podminky.urs.cz/item/CS_URS_2024_02/978019391" TargetMode="External" /><Relationship Id="rId13" Type="http://schemas.openxmlformats.org/officeDocument/2006/relationships/hyperlink" Target="https://podminky.urs.cz/item/CS_URS_2024_02/985223322" TargetMode="External" /><Relationship Id="rId14" Type="http://schemas.openxmlformats.org/officeDocument/2006/relationships/hyperlink" Target="https://podminky.urs.cz/item/CS_URS_2024_02/98556" TargetMode="External" /><Relationship Id="rId15" Type="http://schemas.openxmlformats.org/officeDocument/2006/relationships/hyperlink" Target="https://podminky.urs.cz/item/CS_URS_2024_02/997013211" TargetMode="External" /><Relationship Id="rId16" Type="http://schemas.openxmlformats.org/officeDocument/2006/relationships/hyperlink" Target="https://podminky.urs.cz/item/CS_URS_2024_02/997013501" TargetMode="External" /><Relationship Id="rId17" Type="http://schemas.openxmlformats.org/officeDocument/2006/relationships/hyperlink" Target="https://podminky.urs.cz/item/CS_URS_2024_02/997013509" TargetMode="External" /><Relationship Id="rId18" Type="http://schemas.openxmlformats.org/officeDocument/2006/relationships/hyperlink" Target="https://podminky.urs.cz/item/CS_URS_2024_02/997013631" TargetMode="External" /><Relationship Id="rId19" Type="http://schemas.openxmlformats.org/officeDocument/2006/relationships/hyperlink" Target="https://podminky.urs.cz/item/CS_URS_2024_02/998018001" TargetMode="External" /><Relationship Id="rId20" Type="http://schemas.openxmlformats.org/officeDocument/2006/relationships/hyperlink" Target="https://podminky.urs.cz/item/CS_URS_2024_02/767161229" TargetMode="External" /><Relationship Id="rId21" Type="http://schemas.openxmlformats.org/officeDocument/2006/relationships/hyperlink" Target="https://podminky.urs.cz/item/CS_URS_2024_02/767161814" TargetMode="External" /><Relationship Id="rId22" Type="http://schemas.openxmlformats.org/officeDocument/2006/relationships/hyperlink" Target="https://podminky.urs.cz/item/CS_URS_2024_02/998767311" TargetMode="External" /><Relationship Id="rId23" Type="http://schemas.openxmlformats.org/officeDocument/2006/relationships/hyperlink" Target="https://podminky.urs.cz/item/CS_URS_2024_02/781121015" TargetMode="External" /><Relationship Id="rId24" Type="http://schemas.openxmlformats.org/officeDocument/2006/relationships/hyperlink" Target="https://podminky.urs.cz/item/CS_URS_2024_02/781131112" TargetMode="External" /><Relationship Id="rId25" Type="http://schemas.openxmlformats.org/officeDocument/2006/relationships/hyperlink" Target="https://podminky.urs.cz/item/CS_URS_2024_02/781131264" TargetMode="External" /><Relationship Id="rId26" Type="http://schemas.openxmlformats.org/officeDocument/2006/relationships/hyperlink" Target="https://podminky.urs.cz/item/CS_URS_2024_02/772521150" TargetMode="External" /><Relationship Id="rId27" Type="http://schemas.openxmlformats.org/officeDocument/2006/relationships/hyperlink" Target="https://podminky.urs.cz/item/CS_URS_2024_02/998772311" TargetMode="External" /><Relationship Id="rId28" Type="http://schemas.openxmlformats.org/officeDocument/2006/relationships/hyperlink" Target="https://podminky.urs.cz/item/CS_URS_2024_02/783301311" TargetMode="External" /><Relationship Id="rId29" Type="http://schemas.openxmlformats.org/officeDocument/2006/relationships/hyperlink" Target="https://podminky.urs.cz/item/CS_URS_2024_02/783314205" TargetMode="External" /><Relationship Id="rId30" Type="http://schemas.openxmlformats.org/officeDocument/2006/relationships/hyperlink" Target="https://podminky.urs.cz/item/CS_URS_2024_02/783315105" TargetMode="External" /><Relationship Id="rId31" Type="http://schemas.openxmlformats.org/officeDocument/2006/relationships/hyperlink" Target="https://podminky.urs.cz/item/CS_URS_2024_02/783317107" TargetMode="External" /><Relationship Id="rId32" Type="http://schemas.openxmlformats.org/officeDocument/2006/relationships/hyperlink" Target="https://podminky.urs.cz/item/CS_URS_2024_02/783823167" TargetMode="External" /><Relationship Id="rId33" Type="http://schemas.openxmlformats.org/officeDocument/2006/relationships/hyperlink" Target="https://podminky.urs.cz/item/CS_URS_2024_02/783827447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13274000" TargetMode="External" /><Relationship Id="rId3" Type="http://schemas.openxmlformats.org/officeDocument/2006/relationships/hyperlink" Target="https://podminky.urs.cz/item/CS_URS_2024_02/013284000" TargetMode="External" /><Relationship Id="rId4" Type="http://schemas.openxmlformats.org/officeDocument/2006/relationships/hyperlink" Target="https://podminky.urs.cz/item/CS_URS_2024_02/032903000" TargetMode="External" /><Relationship Id="rId5" Type="http://schemas.openxmlformats.org/officeDocument/2006/relationships/hyperlink" Target="https://podminky.urs.cz/item/CS_URS_2024_02/039103000" TargetMode="External" /><Relationship Id="rId6" Type="http://schemas.openxmlformats.org/officeDocument/2006/relationships/hyperlink" Target="https://podminky.urs.cz/item/CS_URS_2024_02/045203000" TargetMode="External" /><Relationship Id="rId7" Type="http://schemas.openxmlformats.org/officeDocument/2006/relationships/hyperlink" Target="https://podminky.urs.cz/item/CS_URS_2024_02/045303000" TargetMode="External" /><Relationship Id="rId8" Type="http://schemas.openxmlformats.org/officeDocument/2006/relationships/hyperlink" Target="https://podminky.urs.cz/item/CS_URS_2024_02/063603000" TargetMode="External" /><Relationship Id="rId9" Type="http://schemas.openxmlformats.org/officeDocument/2006/relationships/hyperlink" Target="https://podminky.urs.cz/item/CS_URS_2024_02/065002000" TargetMode="External" /><Relationship Id="rId10" Type="http://schemas.openxmlformats.org/officeDocument/2006/relationships/hyperlink" Target="https://podminky.urs.cz/item/CS_URS_2024_02/091404000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240026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ZMĚNA ČÁSTI DOKONČENÉ STAVBY Č.P. 814 - OLOMOUC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21. 7. 2024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Metropolitní kapitula u svatého Václava v Olomouci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INTEGRAPLAN v.o.s.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'SO01 - Stavební úpravy vn...'!J30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'SO01 - Stavební úpravy vn...'!P110</f>
        <v>0</v>
      </c>
      <c r="AV55" s="123">
        <f>'SO01 - Stavební úpravy vn...'!J33</f>
        <v>0</v>
      </c>
      <c r="AW55" s="123">
        <f>'SO01 - Stavební úpravy vn...'!J34</f>
        <v>0</v>
      </c>
      <c r="AX55" s="123">
        <f>'SO01 - Stavební úpravy vn...'!J35</f>
        <v>0</v>
      </c>
      <c r="AY55" s="123">
        <f>'SO01 - Stavební úpravy vn...'!J36</f>
        <v>0</v>
      </c>
      <c r="AZ55" s="123">
        <f>'SO01 - Stavební úpravy vn...'!F33</f>
        <v>0</v>
      </c>
      <c r="BA55" s="123">
        <f>'SO01 - Stavební úpravy vn...'!F34</f>
        <v>0</v>
      </c>
      <c r="BB55" s="123">
        <f>'SO01 - Stavební úpravy vn...'!F35</f>
        <v>0</v>
      </c>
      <c r="BC55" s="123">
        <f>'SO01 - Stavební úpravy vn...'!F36</f>
        <v>0</v>
      </c>
      <c r="BD55" s="125">
        <f>'SO01 - Stavební úpravy vn...'!F37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'SO02 - Hradební  zeď'!J30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'SO02 - Hradební  zeď'!P88</f>
        <v>0</v>
      </c>
      <c r="AV56" s="123">
        <f>'SO02 - Hradební  zeď'!J33</f>
        <v>0</v>
      </c>
      <c r="AW56" s="123">
        <f>'SO02 - Hradební  zeď'!J34</f>
        <v>0</v>
      </c>
      <c r="AX56" s="123">
        <f>'SO02 - Hradební  zeď'!J35</f>
        <v>0</v>
      </c>
      <c r="AY56" s="123">
        <f>'SO02 - Hradební  zeď'!J36</f>
        <v>0</v>
      </c>
      <c r="AZ56" s="123">
        <f>'SO02 - Hradební  zeď'!F33</f>
        <v>0</v>
      </c>
      <c r="BA56" s="123">
        <f>'SO02 - Hradební  zeď'!F34</f>
        <v>0</v>
      </c>
      <c r="BB56" s="123">
        <f>'SO02 - Hradební  zeď'!F35</f>
        <v>0</v>
      </c>
      <c r="BC56" s="123">
        <f>'SO02 - Hradební  zeď'!F36</f>
        <v>0</v>
      </c>
      <c r="BD56" s="125">
        <f>'SO02 - Hradební  zeď'!F37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 - Vedlejší rozpočtové...'!J30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7">
        <v>0</v>
      </c>
      <c r="AT57" s="128">
        <f>ROUND(SUM(AV57:AW57),2)</f>
        <v>0</v>
      </c>
      <c r="AU57" s="129">
        <f>'VRN - Vedlejší rozpočtové...'!P85</f>
        <v>0</v>
      </c>
      <c r="AV57" s="128">
        <f>'VRN - Vedlejší rozpočtové...'!J33</f>
        <v>0</v>
      </c>
      <c r="AW57" s="128">
        <f>'VRN - Vedlejší rozpočtové...'!J34</f>
        <v>0</v>
      </c>
      <c r="AX57" s="128">
        <f>'VRN - Vedlejší rozpočtové...'!J35</f>
        <v>0</v>
      </c>
      <c r="AY57" s="128">
        <f>'VRN - Vedlejší rozpočtové...'!J36</f>
        <v>0</v>
      </c>
      <c r="AZ57" s="128">
        <f>'VRN - Vedlejší rozpočtové...'!F33</f>
        <v>0</v>
      </c>
      <c r="BA57" s="128">
        <f>'VRN - Vedlejší rozpočtové...'!F34</f>
        <v>0</v>
      </c>
      <c r="BB57" s="128">
        <f>'VRN - Vedlejší rozpočtové...'!F35</f>
        <v>0</v>
      </c>
      <c r="BC57" s="128">
        <f>'VRN - Vedlejší rozpočtové...'!F36</f>
        <v>0</v>
      </c>
      <c r="BD57" s="130">
        <f>'VRN - Vedlejší rozpočtové...'!F37</f>
        <v>0</v>
      </c>
      <c r="BE57" s="7"/>
      <c r="BT57" s="126" t="s">
        <v>83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ZJGjlDHob1Nm/YWWyRoJEglPGAgTy5IkZR7teW2nf6t/niCd+r9/1z6O8puHx4MYnHRafd2HvmsWjWzrr8Ynig==" hashValue="s9clnLPm9G5xMxWDPOm60G1KG4oUbcvoMn/5Rd/2zk9CS0TaOhtIyQRBWqrl+it33VsEM9/QgIwWQuQveQHfE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1 - Stavební úpravy vn...'!C2" display="/"/>
    <hyperlink ref="A56" location="'SO02 - Hradební  zeď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ZMĚNA ČÁSTI DOKONČENÉ STAVBY Č.P. 814 - OLOMOUC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ROUND(J110,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ROUND((SUM(BE110:BE1962)),  2)</f>
        <v>0</v>
      </c>
      <c r="G33" s="41"/>
      <c r="H33" s="41"/>
      <c r="I33" s="151">
        <v>0.20999999999999999</v>
      </c>
      <c r="J33" s="150">
        <f>ROUND(((SUM(BE110:BE1962))*I33),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ROUND((SUM(BF110:BF1962)),  2)</f>
        <v>0</v>
      </c>
      <c r="G34" s="41"/>
      <c r="H34" s="41"/>
      <c r="I34" s="151">
        <v>0.12</v>
      </c>
      <c r="J34" s="150">
        <f>ROUND(((SUM(BF110:BF1962))*I34),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ROUND((SUM(BG110:BG1962)),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ROUND((SUM(BH110:BH1962)),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ROUND((SUM(BI110:BI1962)),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ZMĚNA ČÁSTI DOKONČENÉ STAVBY Č.P. 814 - OLOMOUC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SO01 - Stavební úpravy vnitřních prostor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Metropolitní kapitula u svatého Václava v Olomouci</v>
      </c>
      <c r="G54" s="43"/>
      <c r="H54" s="43"/>
      <c r="I54" s="35" t="s">
        <v>33</v>
      </c>
      <c r="J54" s="39" t="str">
        <f>E21</f>
        <v>INTEGRAPLAN v.o.s.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J110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J111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J112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J220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J302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J312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J534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J640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106</v>
      </c>
      <c r="E67" s="177"/>
      <c r="F67" s="177"/>
      <c r="G67" s="177"/>
      <c r="H67" s="177"/>
      <c r="I67" s="177"/>
      <c r="J67" s="178">
        <f>J654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107</v>
      </c>
      <c r="E68" s="171"/>
      <c r="F68" s="171"/>
      <c r="G68" s="171"/>
      <c r="H68" s="171"/>
      <c r="I68" s="171"/>
      <c r="J68" s="172">
        <f>J657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108</v>
      </c>
      <c r="E69" s="177"/>
      <c r="F69" s="177"/>
      <c r="G69" s="177"/>
      <c r="H69" s="177"/>
      <c r="I69" s="177"/>
      <c r="J69" s="178">
        <f>J658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109</v>
      </c>
      <c r="E70" s="177"/>
      <c r="F70" s="177"/>
      <c r="G70" s="177"/>
      <c r="H70" s="177"/>
      <c r="I70" s="177"/>
      <c r="J70" s="178">
        <f>J710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110</v>
      </c>
      <c r="E71" s="177"/>
      <c r="F71" s="177"/>
      <c r="G71" s="177"/>
      <c r="H71" s="177"/>
      <c r="I71" s="177"/>
      <c r="J71" s="178">
        <f>J818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111</v>
      </c>
      <c r="E72" s="177"/>
      <c r="F72" s="177"/>
      <c r="G72" s="177"/>
      <c r="H72" s="177"/>
      <c r="I72" s="177"/>
      <c r="J72" s="178">
        <f>J852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112</v>
      </c>
      <c r="E73" s="177"/>
      <c r="F73" s="177"/>
      <c r="G73" s="177"/>
      <c r="H73" s="177"/>
      <c r="I73" s="177"/>
      <c r="J73" s="178">
        <f>J914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113</v>
      </c>
      <c r="E74" s="177"/>
      <c r="F74" s="177"/>
      <c r="G74" s="177"/>
      <c r="H74" s="177"/>
      <c r="I74" s="177"/>
      <c r="J74" s="178">
        <f>J951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114</v>
      </c>
      <c r="E75" s="177"/>
      <c r="F75" s="177"/>
      <c r="G75" s="177"/>
      <c r="H75" s="177"/>
      <c r="I75" s="177"/>
      <c r="J75" s="178">
        <f>J969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115</v>
      </c>
      <c r="E76" s="177"/>
      <c r="F76" s="177"/>
      <c r="G76" s="177"/>
      <c r="H76" s="177"/>
      <c r="I76" s="177"/>
      <c r="J76" s="178">
        <f>J1098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116</v>
      </c>
      <c r="E77" s="177"/>
      <c r="F77" s="177"/>
      <c r="G77" s="177"/>
      <c r="H77" s="177"/>
      <c r="I77" s="177"/>
      <c r="J77" s="178">
        <f>J1114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117</v>
      </c>
      <c r="E78" s="177"/>
      <c r="F78" s="177"/>
      <c r="G78" s="177"/>
      <c r="H78" s="177"/>
      <c r="I78" s="177"/>
      <c r="J78" s="178">
        <f>J1127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118</v>
      </c>
      <c r="E79" s="177"/>
      <c r="F79" s="177"/>
      <c r="G79" s="177"/>
      <c r="H79" s="177"/>
      <c r="I79" s="177"/>
      <c r="J79" s="178">
        <f>J1160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119</v>
      </c>
      <c r="E80" s="177"/>
      <c r="F80" s="177"/>
      <c r="G80" s="177"/>
      <c r="H80" s="177"/>
      <c r="I80" s="177"/>
      <c r="J80" s="178">
        <f>J1198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4"/>
      <c r="C81" s="175"/>
      <c r="D81" s="176" t="s">
        <v>120</v>
      </c>
      <c r="E81" s="177"/>
      <c r="F81" s="177"/>
      <c r="G81" s="177"/>
      <c r="H81" s="177"/>
      <c r="I81" s="177"/>
      <c r="J81" s="178">
        <f>J1241</f>
        <v>0</v>
      </c>
      <c r="K81" s="175"/>
      <c r="L81" s="17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4"/>
      <c r="C82" s="175"/>
      <c r="D82" s="176" t="s">
        <v>121</v>
      </c>
      <c r="E82" s="177"/>
      <c r="F82" s="177"/>
      <c r="G82" s="177"/>
      <c r="H82" s="177"/>
      <c r="I82" s="177"/>
      <c r="J82" s="178">
        <f>J1266</f>
        <v>0</v>
      </c>
      <c r="K82" s="175"/>
      <c r="L82" s="17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4"/>
      <c r="C83" s="175"/>
      <c r="D83" s="176" t="s">
        <v>122</v>
      </c>
      <c r="E83" s="177"/>
      <c r="F83" s="177"/>
      <c r="G83" s="177"/>
      <c r="H83" s="177"/>
      <c r="I83" s="177"/>
      <c r="J83" s="178">
        <f>J1271</f>
        <v>0</v>
      </c>
      <c r="K83" s="175"/>
      <c r="L83" s="17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4"/>
      <c r="C84" s="175"/>
      <c r="D84" s="176" t="s">
        <v>123</v>
      </c>
      <c r="E84" s="177"/>
      <c r="F84" s="177"/>
      <c r="G84" s="177"/>
      <c r="H84" s="177"/>
      <c r="I84" s="177"/>
      <c r="J84" s="178">
        <f>J1477</f>
        <v>0</v>
      </c>
      <c r="K84" s="175"/>
      <c r="L84" s="17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4"/>
      <c r="C85" s="175"/>
      <c r="D85" s="176" t="s">
        <v>124</v>
      </c>
      <c r="E85" s="177"/>
      <c r="F85" s="177"/>
      <c r="G85" s="177"/>
      <c r="H85" s="177"/>
      <c r="I85" s="177"/>
      <c r="J85" s="178">
        <f>J1520</f>
        <v>0</v>
      </c>
      <c r="K85" s="175"/>
      <c r="L85" s="17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4"/>
      <c r="C86" s="175"/>
      <c r="D86" s="176" t="s">
        <v>125</v>
      </c>
      <c r="E86" s="177"/>
      <c r="F86" s="177"/>
      <c r="G86" s="177"/>
      <c r="H86" s="177"/>
      <c r="I86" s="177"/>
      <c r="J86" s="178">
        <f>J1659</f>
        <v>0</v>
      </c>
      <c r="K86" s="175"/>
      <c r="L86" s="17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4"/>
      <c r="C87" s="175"/>
      <c r="D87" s="176" t="s">
        <v>126</v>
      </c>
      <c r="E87" s="177"/>
      <c r="F87" s="177"/>
      <c r="G87" s="177"/>
      <c r="H87" s="177"/>
      <c r="I87" s="177"/>
      <c r="J87" s="178">
        <f>J1731</f>
        <v>0</v>
      </c>
      <c r="K87" s="175"/>
      <c r="L87" s="17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4"/>
      <c r="C88" s="175"/>
      <c r="D88" s="176" t="s">
        <v>127</v>
      </c>
      <c r="E88" s="177"/>
      <c r="F88" s="177"/>
      <c r="G88" s="177"/>
      <c r="H88" s="177"/>
      <c r="I88" s="177"/>
      <c r="J88" s="178">
        <f>J1833</f>
        <v>0</v>
      </c>
      <c r="K88" s="175"/>
      <c r="L88" s="17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4"/>
      <c r="C89" s="175"/>
      <c r="D89" s="176" t="s">
        <v>128</v>
      </c>
      <c r="E89" s="177"/>
      <c r="F89" s="177"/>
      <c r="G89" s="177"/>
      <c r="H89" s="177"/>
      <c r="I89" s="177"/>
      <c r="J89" s="178">
        <f>J1874</f>
        <v>0</v>
      </c>
      <c r="K89" s="175"/>
      <c r="L89" s="17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4"/>
      <c r="C90" s="175"/>
      <c r="D90" s="176" t="s">
        <v>129</v>
      </c>
      <c r="E90" s="177"/>
      <c r="F90" s="177"/>
      <c r="G90" s="177"/>
      <c r="H90" s="177"/>
      <c r="I90" s="177"/>
      <c r="J90" s="178">
        <f>J1881</f>
        <v>0</v>
      </c>
      <c r="K90" s="175"/>
      <c r="L90" s="17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2" customFormat="1" ht="21.84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6" s="2" customFormat="1" ht="6.96" customHeight="1">
      <c r="A96" s="41"/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24.96" customHeight="1">
      <c r="A97" s="41"/>
      <c r="B97" s="42"/>
      <c r="C97" s="26" t="s">
        <v>130</v>
      </c>
      <c r="D97" s="43"/>
      <c r="E97" s="43"/>
      <c r="F97" s="43"/>
      <c r="G97" s="43"/>
      <c r="H97" s="43"/>
      <c r="I97" s="43"/>
      <c r="J97" s="43"/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2" customHeight="1">
      <c r="A99" s="41"/>
      <c r="B99" s="42"/>
      <c r="C99" s="35" t="s">
        <v>16</v>
      </c>
      <c r="D99" s="43"/>
      <c r="E99" s="43"/>
      <c r="F99" s="43"/>
      <c r="G99" s="43"/>
      <c r="H99" s="43"/>
      <c r="I99" s="43"/>
      <c r="J99" s="43"/>
      <c r="K99" s="43"/>
      <c r="L99" s="13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6.5" customHeight="1">
      <c r="A100" s="41"/>
      <c r="B100" s="42"/>
      <c r="C100" s="43"/>
      <c r="D100" s="43"/>
      <c r="E100" s="163" t="str">
        <f>E7</f>
        <v>ZMĚNA ČÁSTI DOKONČENÉ STAVBY Č.P. 814 - OLOMOUC</v>
      </c>
      <c r="F100" s="35"/>
      <c r="G100" s="35"/>
      <c r="H100" s="35"/>
      <c r="I100" s="43"/>
      <c r="J100" s="43"/>
      <c r="K100" s="43"/>
      <c r="L100" s="13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2" customHeight="1">
      <c r="A101" s="41"/>
      <c r="B101" s="42"/>
      <c r="C101" s="35" t="s">
        <v>93</v>
      </c>
      <c r="D101" s="43"/>
      <c r="E101" s="43"/>
      <c r="F101" s="43"/>
      <c r="G101" s="43"/>
      <c r="H101" s="43"/>
      <c r="I101" s="43"/>
      <c r="J101" s="43"/>
      <c r="K101" s="43"/>
      <c r="L101" s="13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6.5" customHeight="1">
      <c r="A102" s="41"/>
      <c r="B102" s="42"/>
      <c r="C102" s="43"/>
      <c r="D102" s="43"/>
      <c r="E102" s="72" t="str">
        <f>E9</f>
        <v>SO01 - Stavební úpravy vnitřních prostor</v>
      </c>
      <c r="F102" s="43"/>
      <c r="G102" s="43"/>
      <c r="H102" s="43"/>
      <c r="I102" s="43"/>
      <c r="J102" s="43"/>
      <c r="K102" s="43"/>
      <c r="L102" s="13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3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2" customHeight="1">
      <c r="A104" s="41"/>
      <c r="B104" s="42"/>
      <c r="C104" s="35" t="s">
        <v>21</v>
      </c>
      <c r="D104" s="43"/>
      <c r="E104" s="43"/>
      <c r="F104" s="30" t="str">
        <f>F12</f>
        <v xml:space="preserve"> </v>
      </c>
      <c r="G104" s="43"/>
      <c r="H104" s="43"/>
      <c r="I104" s="35" t="s">
        <v>23</v>
      </c>
      <c r="J104" s="75" t="str">
        <f>IF(J12="","",J12)</f>
        <v>21. 7. 2024</v>
      </c>
      <c r="K104" s="43"/>
      <c r="L104" s="13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6.96" customHeight="1">
      <c r="A105" s="41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13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25</v>
      </c>
      <c r="D106" s="43"/>
      <c r="E106" s="43"/>
      <c r="F106" s="30" t="str">
        <f>E15</f>
        <v>Metropolitní kapitula u svatého Václava v Olomouci</v>
      </c>
      <c r="G106" s="43"/>
      <c r="H106" s="43"/>
      <c r="I106" s="35" t="s">
        <v>33</v>
      </c>
      <c r="J106" s="39" t="str">
        <f>E21</f>
        <v>INTEGRAPLAN v.o.s.</v>
      </c>
      <c r="K106" s="43"/>
      <c r="L106" s="13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5.15" customHeight="1">
      <c r="A107" s="41"/>
      <c r="B107" s="42"/>
      <c r="C107" s="35" t="s">
        <v>31</v>
      </c>
      <c r="D107" s="43"/>
      <c r="E107" s="43"/>
      <c r="F107" s="30" t="str">
        <f>IF(E18="","",E18)</f>
        <v>Vyplň údaj</v>
      </c>
      <c r="G107" s="43"/>
      <c r="H107" s="43"/>
      <c r="I107" s="35" t="s">
        <v>38</v>
      </c>
      <c r="J107" s="39" t="str">
        <f>E24</f>
        <v xml:space="preserve"> </v>
      </c>
      <c r="K107" s="43"/>
      <c r="L107" s="13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0.32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137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11" customFormat="1" ht="29.28" customHeight="1">
      <c r="A109" s="180"/>
      <c r="B109" s="181"/>
      <c r="C109" s="182" t="s">
        <v>131</v>
      </c>
      <c r="D109" s="183" t="s">
        <v>60</v>
      </c>
      <c r="E109" s="183" t="s">
        <v>56</v>
      </c>
      <c r="F109" s="183" t="s">
        <v>57</v>
      </c>
      <c r="G109" s="183" t="s">
        <v>132</v>
      </c>
      <c r="H109" s="183" t="s">
        <v>133</v>
      </c>
      <c r="I109" s="183" t="s">
        <v>134</v>
      </c>
      <c r="J109" s="183" t="s">
        <v>97</v>
      </c>
      <c r="K109" s="184" t="s">
        <v>135</v>
      </c>
      <c r="L109" s="185"/>
      <c r="M109" s="95" t="s">
        <v>19</v>
      </c>
      <c r="N109" s="96" t="s">
        <v>45</v>
      </c>
      <c r="O109" s="96" t="s">
        <v>136</v>
      </c>
      <c r="P109" s="96" t="s">
        <v>137</v>
      </c>
      <c r="Q109" s="96" t="s">
        <v>138</v>
      </c>
      <c r="R109" s="96" t="s">
        <v>139</v>
      </c>
      <c r="S109" s="96" t="s">
        <v>140</v>
      </c>
      <c r="T109" s="97" t="s">
        <v>141</v>
      </c>
      <c r="U109" s="180"/>
      <c r="V109" s="180"/>
      <c r="W109" s="180"/>
      <c r="X109" s="180"/>
      <c r="Y109" s="180"/>
      <c r="Z109" s="180"/>
      <c r="AA109" s="180"/>
      <c r="AB109" s="180"/>
      <c r="AC109" s="180"/>
      <c r="AD109" s="180"/>
      <c r="AE109" s="180"/>
    </row>
    <row r="110" s="2" customFormat="1" ht="22.8" customHeight="1">
      <c r="A110" s="41"/>
      <c r="B110" s="42"/>
      <c r="C110" s="102" t="s">
        <v>142</v>
      </c>
      <c r="D110" s="43"/>
      <c r="E110" s="43"/>
      <c r="F110" s="43"/>
      <c r="G110" s="43"/>
      <c r="H110" s="43"/>
      <c r="I110" s="43"/>
      <c r="J110" s="186">
        <f>BK110</f>
        <v>0</v>
      </c>
      <c r="K110" s="43"/>
      <c r="L110" s="47"/>
      <c r="M110" s="98"/>
      <c r="N110" s="187"/>
      <c r="O110" s="99"/>
      <c r="P110" s="188">
        <f>P111+P657</f>
        <v>0</v>
      </c>
      <c r="Q110" s="99"/>
      <c r="R110" s="188">
        <f>R111+R657</f>
        <v>176.66195485660001</v>
      </c>
      <c r="S110" s="99"/>
      <c r="T110" s="189">
        <f>T111+T657</f>
        <v>74.797426370000011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74</v>
      </c>
      <c r="AU110" s="20" t="s">
        <v>98</v>
      </c>
      <c r="BK110" s="190">
        <f>BK111+BK657</f>
        <v>0</v>
      </c>
    </row>
    <row r="111" s="12" customFormat="1" ht="25.92" customHeight="1">
      <c r="A111" s="12"/>
      <c r="B111" s="191"/>
      <c r="C111" s="192"/>
      <c r="D111" s="193" t="s">
        <v>74</v>
      </c>
      <c r="E111" s="194" t="s">
        <v>143</v>
      </c>
      <c r="F111" s="194" t="s">
        <v>144</v>
      </c>
      <c r="G111" s="192"/>
      <c r="H111" s="192"/>
      <c r="I111" s="195"/>
      <c r="J111" s="196">
        <f>BK111</f>
        <v>0</v>
      </c>
      <c r="K111" s="192"/>
      <c r="L111" s="197"/>
      <c r="M111" s="198"/>
      <c r="N111" s="199"/>
      <c r="O111" s="199"/>
      <c r="P111" s="200">
        <f>P112+P220+P302+P312+P534+P640+P654</f>
        <v>0</v>
      </c>
      <c r="Q111" s="199"/>
      <c r="R111" s="200">
        <f>R112+R220+R302+R312+R534+R640+R654</f>
        <v>166.54376160999999</v>
      </c>
      <c r="S111" s="199"/>
      <c r="T111" s="201">
        <f>T112+T220+T302+T312+T534+T640+T654</f>
        <v>72.870396000000014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83</v>
      </c>
      <c r="AT111" s="203" t="s">
        <v>74</v>
      </c>
      <c r="AU111" s="203" t="s">
        <v>75</v>
      </c>
      <c r="AY111" s="202" t="s">
        <v>145</v>
      </c>
      <c r="BK111" s="204">
        <f>BK112+BK220+BK302+BK312+BK534+BK640+BK654</f>
        <v>0</v>
      </c>
    </row>
    <row r="112" s="12" customFormat="1" ht="22.8" customHeight="1">
      <c r="A112" s="12"/>
      <c r="B112" s="191"/>
      <c r="C112" s="192"/>
      <c r="D112" s="193" t="s">
        <v>74</v>
      </c>
      <c r="E112" s="205" t="s">
        <v>83</v>
      </c>
      <c r="F112" s="205" t="s">
        <v>146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SUM(P113:P219)</f>
        <v>0</v>
      </c>
      <c r="Q112" s="199"/>
      <c r="R112" s="200">
        <f>SUM(R113:R219)</f>
        <v>21.199999999999999</v>
      </c>
      <c r="S112" s="199"/>
      <c r="T112" s="201">
        <f>SUM(T113:T219)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83</v>
      </c>
      <c r="AT112" s="203" t="s">
        <v>74</v>
      </c>
      <c r="AU112" s="203" t="s">
        <v>83</v>
      </c>
      <c r="AY112" s="202" t="s">
        <v>145</v>
      </c>
      <c r="BK112" s="204">
        <f>SUM(BK113:BK219)</f>
        <v>0</v>
      </c>
    </row>
    <row r="113" s="2" customFormat="1" ht="16.5" customHeight="1">
      <c r="A113" s="41"/>
      <c r="B113" s="42"/>
      <c r="C113" s="207" t="s">
        <v>83</v>
      </c>
      <c r="D113" s="207" t="s">
        <v>147</v>
      </c>
      <c r="E113" s="208" t="s">
        <v>148</v>
      </c>
      <c r="F113" s="209" t="s">
        <v>149</v>
      </c>
      <c r="G113" s="210" t="s">
        <v>150</v>
      </c>
      <c r="H113" s="211">
        <v>13.18</v>
      </c>
      <c r="I113" s="212"/>
      <c r="J113" s="213">
        <f>ROUND(I113*H113,2)</f>
        <v>0</v>
      </c>
      <c r="K113" s="209" t="s">
        <v>151</v>
      </c>
      <c r="L113" s="47"/>
      <c r="M113" s="214" t="s">
        <v>19</v>
      </c>
      <c r="N113" s="215" t="s">
        <v>46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152</v>
      </c>
      <c r="AT113" s="218" t="s">
        <v>147</v>
      </c>
      <c r="AU113" s="218" t="s">
        <v>85</v>
      </c>
      <c r="AY113" s="20" t="s">
        <v>145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83</v>
      </c>
      <c r="BK113" s="219">
        <f>ROUND(I113*H113,2)</f>
        <v>0</v>
      </c>
      <c r="BL113" s="20" t="s">
        <v>152</v>
      </c>
      <c r="BM113" s="218" t="s">
        <v>153</v>
      </c>
    </row>
    <row r="114" s="2" customFormat="1">
      <c r="A114" s="41"/>
      <c r="B114" s="42"/>
      <c r="C114" s="43"/>
      <c r="D114" s="220" t="s">
        <v>154</v>
      </c>
      <c r="E114" s="43"/>
      <c r="F114" s="221" t="s">
        <v>155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154</v>
      </c>
      <c r="AU114" s="20" t="s">
        <v>85</v>
      </c>
    </row>
    <row r="115" s="13" customFormat="1">
      <c r="A115" s="13"/>
      <c r="B115" s="225"/>
      <c r="C115" s="226"/>
      <c r="D115" s="227" t="s">
        <v>156</v>
      </c>
      <c r="E115" s="228" t="s">
        <v>19</v>
      </c>
      <c r="F115" s="229" t="s">
        <v>157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156</v>
      </c>
      <c r="AU115" s="235" t="s">
        <v>85</v>
      </c>
      <c r="AV115" s="13" t="s">
        <v>83</v>
      </c>
      <c r="AW115" s="13" t="s">
        <v>37</v>
      </c>
      <c r="AX115" s="13" t="s">
        <v>75</v>
      </c>
      <c r="AY115" s="235" t="s">
        <v>145</v>
      </c>
    </row>
    <row r="116" s="13" customFormat="1">
      <c r="A116" s="13"/>
      <c r="B116" s="225"/>
      <c r="C116" s="226"/>
      <c r="D116" s="227" t="s">
        <v>156</v>
      </c>
      <c r="E116" s="228" t="s">
        <v>19</v>
      </c>
      <c r="F116" s="229" t="s">
        <v>158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156</v>
      </c>
      <c r="AU116" s="235" t="s">
        <v>85</v>
      </c>
      <c r="AV116" s="13" t="s">
        <v>83</v>
      </c>
      <c r="AW116" s="13" t="s">
        <v>37</v>
      </c>
      <c r="AX116" s="13" t="s">
        <v>75</v>
      </c>
      <c r="AY116" s="235" t="s">
        <v>145</v>
      </c>
    </row>
    <row r="117" s="14" customFormat="1">
      <c r="A117" s="14"/>
      <c r="B117" s="236"/>
      <c r="C117" s="237"/>
      <c r="D117" s="227" t="s">
        <v>156</v>
      </c>
      <c r="E117" s="238" t="s">
        <v>19</v>
      </c>
      <c r="F117" s="239" t="s">
        <v>159</v>
      </c>
      <c r="G117" s="237"/>
      <c r="H117" s="240">
        <v>4.1699999999999999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156</v>
      </c>
      <c r="AU117" s="246" t="s">
        <v>85</v>
      </c>
      <c r="AV117" s="14" t="s">
        <v>85</v>
      </c>
      <c r="AW117" s="14" t="s">
        <v>37</v>
      </c>
      <c r="AX117" s="14" t="s">
        <v>75</v>
      </c>
      <c r="AY117" s="246" t="s">
        <v>145</v>
      </c>
    </row>
    <row r="118" s="14" customFormat="1">
      <c r="A118" s="14"/>
      <c r="B118" s="236"/>
      <c r="C118" s="237"/>
      <c r="D118" s="227" t="s">
        <v>156</v>
      </c>
      <c r="E118" s="238" t="s">
        <v>19</v>
      </c>
      <c r="F118" s="239" t="s">
        <v>160</v>
      </c>
      <c r="G118" s="237"/>
      <c r="H118" s="240">
        <v>7.1500000000000004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156</v>
      </c>
      <c r="AU118" s="246" t="s">
        <v>85</v>
      </c>
      <c r="AV118" s="14" t="s">
        <v>85</v>
      </c>
      <c r="AW118" s="14" t="s">
        <v>37</v>
      </c>
      <c r="AX118" s="14" t="s">
        <v>75</v>
      </c>
      <c r="AY118" s="246" t="s">
        <v>145</v>
      </c>
    </row>
    <row r="119" s="15" customFormat="1">
      <c r="A119" s="15"/>
      <c r="B119" s="247"/>
      <c r="C119" s="248"/>
      <c r="D119" s="227" t="s">
        <v>156</v>
      </c>
      <c r="E119" s="249" t="s">
        <v>19</v>
      </c>
      <c r="F119" s="250" t="s">
        <v>161</v>
      </c>
      <c r="G119" s="248"/>
      <c r="H119" s="251">
        <v>11.32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156</v>
      </c>
      <c r="AU119" s="257" t="s">
        <v>85</v>
      </c>
      <c r="AV119" s="15" t="s">
        <v>162</v>
      </c>
      <c r="AW119" s="15" t="s">
        <v>37</v>
      </c>
      <c r="AX119" s="15" t="s">
        <v>75</v>
      </c>
      <c r="AY119" s="257" t="s">
        <v>145</v>
      </c>
    </row>
    <row r="120" s="13" customFormat="1">
      <c r="A120" s="13"/>
      <c r="B120" s="225"/>
      <c r="C120" s="226"/>
      <c r="D120" s="227" t="s">
        <v>156</v>
      </c>
      <c r="E120" s="228" t="s">
        <v>19</v>
      </c>
      <c r="F120" s="229" t="s">
        <v>163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156</v>
      </c>
      <c r="AU120" s="235" t="s">
        <v>85</v>
      </c>
      <c r="AV120" s="13" t="s">
        <v>83</v>
      </c>
      <c r="AW120" s="13" t="s">
        <v>37</v>
      </c>
      <c r="AX120" s="13" t="s">
        <v>75</v>
      </c>
      <c r="AY120" s="235" t="s">
        <v>145</v>
      </c>
    </row>
    <row r="121" s="13" customFormat="1">
      <c r="A121" s="13"/>
      <c r="B121" s="225"/>
      <c r="C121" s="226"/>
      <c r="D121" s="227" t="s">
        <v>156</v>
      </c>
      <c r="E121" s="228" t="s">
        <v>19</v>
      </c>
      <c r="F121" s="229" t="s">
        <v>164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156</v>
      </c>
      <c r="AU121" s="235" t="s">
        <v>85</v>
      </c>
      <c r="AV121" s="13" t="s">
        <v>83</v>
      </c>
      <c r="AW121" s="13" t="s">
        <v>37</v>
      </c>
      <c r="AX121" s="13" t="s">
        <v>75</v>
      </c>
      <c r="AY121" s="235" t="s">
        <v>145</v>
      </c>
    </row>
    <row r="122" s="14" customFormat="1">
      <c r="A122" s="14"/>
      <c r="B122" s="236"/>
      <c r="C122" s="237"/>
      <c r="D122" s="227" t="s">
        <v>156</v>
      </c>
      <c r="E122" s="238" t="s">
        <v>19</v>
      </c>
      <c r="F122" s="239" t="s">
        <v>165</v>
      </c>
      <c r="G122" s="237"/>
      <c r="H122" s="240">
        <v>1.8600000000000001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156</v>
      </c>
      <c r="AU122" s="246" t="s">
        <v>85</v>
      </c>
      <c r="AV122" s="14" t="s">
        <v>85</v>
      </c>
      <c r="AW122" s="14" t="s">
        <v>37</v>
      </c>
      <c r="AX122" s="14" t="s">
        <v>75</v>
      </c>
      <c r="AY122" s="246" t="s">
        <v>145</v>
      </c>
    </row>
    <row r="123" s="15" customFormat="1">
      <c r="A123" s="15"/>
      <c r="B123" s="247"/>
      <c r="C123" s="248"/>
      <c r="D123" s="227" t="s">
        <v>156</v>
      </c>
      <c r="E123" s="249" t="s">
        <v>19</v>
      </c>
      <c r="F123" s="250" t="s">
        <v>161</v>
      </c>
      <c r="G123" s="248"/>
      <c r="H123" s="251">
        <v>1.8600000000000001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156</v>
      </c>
      <c r="AU123" s="257" t="s">
        <v>85</v>
      </c>
      <c r="AV123" s="15" t="s">
        <v>162</v>
      </c>
      <c r="AW123" s="15" t="s">
        <v>37</v>
      </c>
      <c r="AX123" s="15" t="s">
        <v>75</v>
      </c>
      <c r="AY123" s="257" t="s">
        <v>145</v>
      </c>
    </row>
    <row r="124" s="16" customFormat="1">
      <c r="A124" s="16"/>
      <c r="B124" s="258"/>
      <c r="C124" s="259"/>
      <c r="D124" s="227" t="s">
        <v>156</v>
      </c>
      <c r="E124" s="260" t="s">
        <v>19</v>
      </c>
      <c r="F124" s="261" t="s">
        <v>166</v>
      </c>
      <c r="G124" s="259"/>
      <c r="H124" s="262">
        <v>13.18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68" t="s">
        <v>156</v>
      </c>
      <c r="AU124" s="268" t="s">
        <v>85</v>
      </c>
      <c r="AV124" s="16" t="s">
        <v>152</v>
      </c>
      <c r="AW124" s="16" t="s">
        <v>37</v>
      </c>
      <c r="AX124" s="16" t="s">
        <v>83</v>
      </c>
      <c r="AY124" s="268" t="s">
        <v>145</v>
      </c>
    </row>
    <row r="125" s="2" customFormat="1" ht="24.15" customHeight="1">
      <c r="A125" s="41"/>
      <c r="B125" s="42"/>
      <c r="C125" s="207" t="s">
        <v>85</v>
      </c>
      <c r="D125" s="207" t="s">
        <v>147</v>
      </c>
      <c r="E125" s="208" t="s">
        <v>167</v>
      </c>
      <c r="F125" s="209" t="s">
        <v>168</v>
      </c>
      <c r="G125" s="210" t="s">
        <v>150</v>
      </c>
      <c r="H125" s="211">
        <v>67.400000000000006</v>
      </c>
      <c r="I125" s="212"/>
      <c r="J125" s="213">
        <f>ROUND(I125*H125,2)</f>
        <v>0</v>
      </c>
      <c r="K125" s="209" t="s">
        <v>151</v>
      </c>
      <c r="L125" s="47"/>
      <c r="M125" s="214" t="s">
        <v>19</v>
      </c>
      <c r="N125" s="215" t="s">
        <v>46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152</v>
      </c>
      <c r="AT125" s="218" t="s">
        <v>147</v>
      </c>
      <c r="AU125" s="218" t="s">
        <v>85</v>
      </c>
      <c r="AY125" s="20" t="s">
        <v>145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83</v>
      </c>
      <c r="BK125" s="219">
        <f>ROUND(I125*H125,2)</f>
        <v>0</v>
      </c>
      <c r="BL125" s="20" t="s">
        <v>152</v>
      </c>
      <c r="BM125" s="218" t="s">
        <v>169</v>
      </c>
    </row>
    <row r="126" s="2" customFormat="1">
      <c r="A126" s="41"/>
      <c r="B126" s="42"/>
      <c r="C126" s="43"/>
      <c r="D126" s="220" t="s">
        <v>154</v>
      </c>
      <c r="E126" s="43"/>
      <c r="F126" s="221" t="s">
        <v>170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154</v>
      </c>
      <c r="AU126" s="20" t="s">
        <v>85</v>
      </c>
    </row>
    <row r="127" s="13" customFormat="1">
      <c r="A127" s="13"/>
      <c r="B127" s="225"/>
      <c r="C127" s="226"/>
      <c r="D127" s="227" t="s">
        <v>156</v>
      </c>
      <c r="E127" s="228" t="s">
        <v>19</v>
      </c>
      <c r="F127" s="229" t="s">
        <v>171</v>
      </c>
      <c r="G127" s="226"/>
      <c r="H127" s="228" t="s">
        <v>19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156</v>
      </c>
      <c r="AU127" s="235" t="s">
        <v>85</v>
      </c>
      <c r="AV127" s="13" t="s">
        <v>83</v>
      </c>
      <c r="AW127" s="13" t="s">
        <v>37</v>
      </c>
      <c r="AX127" s="13" t="s">
        <v>75</v>
      </c>
      <c r="AY127" s="235" t="s">
        <v>145</v>
      </c>
    </row>
    <row r="128" s="14" customFormat="1">
      <c r="A128" s="14"/>
      <c r="B128" s="236"/>
      <c r="C128" s="237"/>
      <c r="D128" s="227" t="s">
        <v>156</v>
      </c>
      <c r="E128" s="238" t="s">
        <v>19</v>
      </c>
      <c r="F128" s="239" t="s">
        <v>172</v>
      </c>
      <c r="G128" s="237"/>
      <c r="H128" s="240">
        <v>12.529999999999999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156</v>
      </c>
      <c r="AU128" s="246" t="s">
        <v>85</v>
      </c>
      <c r="AV128" s="14" t="s">
        <v>85</v>
      </c>
      <c r="AW128" s="14" t="s">
        <v>37</v>
      </c>
      <c r="AX128" s="14" t="s">
        <v>75</v>
      </c>
      <c r="AY128" s="246" t="s">
        <v>145</v>
      </c>
    </row>
    <row r="129" s="14" customFormat="1">
      <c r="A129" s="14"/>
      <c r="B129" s="236"/>
      <c r="C129" s="237"/>
      <c r="D129" s="227" t="s">
        <v>156</v>
      </c>
      <c r="E129" s="238" t="s">
        <v>19</v>
      </c>
      <c r="F129" s="239" t="s">
        <v>173</v>
      </c>
      <c r="G129" s="237"/>
      <c r="H129" s="240">
        <v>21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156</v>
      </c>
      <c r="AU129" s="246" t="s">
        <v>85</v>
      </c>
      <c r="AV129" s="14" t="s">
        <v>85</v>
      </c>
      <c r="AW129" s="14" t="s">
        <v>37</v>
      </c>
      <c r="AX129" s="14" t="s">
        <v>75</v>
      </c>
      <c r="AY129" s="246" t="s">
        <v>145</v>
      </c>
    </row>
    <row r="130" s="14" customFormat="1">
      <c r="A130" s="14"/>
      <c r="B130" s="236"/>
      <c r="C130" s="237"/>
      <c r="D130" s="227" t="s">
        <v>156</v>
      </c>
      <c r="E130" s="238" t="s">
        <v>19</v>
      </c>
      <c r="F130" s="239" t="s">
        <v>174</v>
      </c>
      <c r="G130" s="237"/>
      <c r="H130" s="240">
        <v>12.67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156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145</v>
      </c>
    </row>
    <row r="131" s="15" customFormat="1">
      <c r="A131" s="15"/>
      <c r="B131" s="247"/>
      <c r="C131" s="248"/>
      <c r="D131" s="227" t="s">
        <v>156</v>
      </c>
      <c r="E131" s="249" t="s">
        <v>19</v>
      </c>
      <c r="F131" s="250" t="s">
        <v>161</v>
      </c>
      <c r="G131" s="248"/>
      <c r="H131" s="251">
        <v>46.200000000000003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156</v>
      </c>
      <c r="AU131" s="257" t="s">
        <v>85</v>
      </c>
      <c r="AV131" s="15" t="s">
        <v>162</v>
      </c>
      <c r="AW131" s="15" t="s">
        <v>37</v>
      </c>
      <c r="AX131" s="15" t="s">
        <v>75</v>
      </c>
      <c r="AY131" s="257" t="s">
        <v>145</v>
      </c>
    </row>
    <row r="132" s="13" customFormat="1">
      <c r="A132" s="13"/>
      <c r="B132" s="225"/>
      <c r="C132" s="226"/>
      <c r="D132" s="227" t="s">
        <v>156</v>
      </c>
      <c r="E132" s="228" t="s">
        <v>19</v>
      </c>
      <c r="F132" s="229" t="s">
        <v>175</v>
      </c>
      <c r="G132" s="226"/>
      <c r="H132" s="228" t="s">
        <v>19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156</v>
      </c>
      <c r="AU132" s="235" t="s">
        <v>85</v>
      </c>
      <c r="AV132" s="13" t="s">
        <v>83</v>
      </c>
      <c r="AW132" s="13" t="s">
        <v>37</v>
      </c>
      <c r="AX132" s="13" t="s">
        <v>75</v>
      </c>
      <c r="AY132" s="235" t="s">
        <v>145</v>
      </c>
    </row>
    <row r="133" s="14" customFormat="1">
      <c r="A133" s="14"/>
      <c r="B133" s="236"/>
      <c r="C133" s="237"/>
      <c r="D133" s="227" t="s">
        <v>156</v>
      </c>
      <c r="E133" s="238" t="s">
        <v>19</v>
      </c>
      <c r="F133" s="239" t="s">
        <v>176</v>
      </c>
      <c r="G133" s="237"/>
      <c r="H133" s="240">
        <v>16.800000000000001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156</v>
      </c>
      <c r="AU133" s="246" t="s">
        <v>85</v>
      </c>
      <c r="AV133" s="14" t="s">
        <v>85</v>
      </c>
      <c r="AW133" s="14" t="s">
        <v>37</v>
      </c>
      <c r="AX133" s="14" t="s">
        <v>75</v>
      </c>
      <c r="AY133" s="246" t="s">
        <v>145</v>
      </c>
    </row>
    <row r="134" s="15" customFormat="1">
      <c r="A134" s="15"/>
      <c r="B134" s="247"/>
      <c r="C134" s="248"/>
      <c r="D134" s="227" t="s">
        <v>156</v>
      </c>
      <c r="E134" s="249" t="s">
        <v>19</v>
      </c>
      <c r="F134" s="250" t="s">
        <v>161</v>
      </c>
      <c r="G134" s="248"/>
      <c r="H134" s="251">
        <v>16.800000000000001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156</v>
      </c>
      <c r="AU134" s="257" t="s">
        <v>85</v>
      </c>
      <c r="AV134" s="15" t="s">
        <v>162</v>
      </c>
      <c r="AW134" s="15" t="s">
        <v>37</v>
      </c>
      <c r="AX134" s="15" t="s">
        <v>75</v>
      </c>
      <c r="AY134" s="257" t="s">
        <v>145</v>
      </c>
    </row>
    <row r="135" s="13" customFormat="1">
      <c r="A135" s="13"/>
      <c r="B135" s="225"/>
      <c r="C135" s="226"/>
      <c r="D135" s="227" t="s">
        <v>156</v>
      </c>
      <c r="E135" s="228" t="s">
        <v>19</v>
      </c>
      <c r="F135" s="229" t="s">
        <v>177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156</v>
      </c>
      <c r="AU135" s="235" t="s">
        <v>85</v>
      </c>
      <c r="AV135" s="13" t="s">
        <v>83</v>
      </c>
      <c r="AW135" s="13" t="s">
        <v>37</v>
      </c>
      <c r="AX135" s="13" t="s">
        <v>75</v>
      </c>
      <c r="AY135" s="235" t="s">
        <v>145</v>
      </c>
    </row>
    <row r="136" s="14" customFormat="1">
      <c r="A136" s="14"/>
      <c r="B136" s="236"/>
      <c r="C136" s="237"/>
      <c r="D136" s="227" t="s">
        <v>156</v>
      </c>
      <c r="E136" s="238" t="s">
        <v>19</v>
      </c>
      <c r="F136" s="239" t="s">
        <v>178</v>
      </c>
      <c r="G136" s="237"/>
      <c r="H136" s="240">
        <v>4.4000000000000004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156</v>
      </c>
      <c r="AU136" s="246" t="s">
        <v>85</v>
      </c>
      <c r="AV136" s="14" t="s">
        <v>85</v>
      </c>
      <c r="AW136" s="14" t="s">
        <v>37</v>
      </c>
      <c r="AX136" s="14" t="s">
        <v>75</v>
      </c>
      <c r="AY136" s="246" t="s">
        <v>145</v>
      </c>
    </row>
    <row r="137" s="15" customFormat="1">
      <c r="A137" s="15"/>
      <c r="B137" s="247"/>
      <c r="C137" s="248"/>
      <c r="D137" s="227" t="s">
        <v>156</v>
      </c>
      <c r="E137" s="249" t="s">
        <v>19</v>
      </c>
      <c r="F137" s="250" t="s">
        <v>161</v>
      </c>
      <c r="G137" s="248"/>
      <c r="H137" s="251">
        <v>4.4000000000000004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156</v>
      </c>
      <c r="AU137" s="257" t="s">
        <v>85</v>
      </c>
      <c r="AV137" s="15" t="s">
        <v>162</v>
      </c>
      <c r="AW137" s="15" t="s">
        <v>37</v>
      </c>
      <c r="AX137" s="15" t="s">
        <v>75</v>
      </c>
      <c r="AY137" s="257" t="s">
        <v>145</v>
      </c>
    </row>
    <row r="138" s="16" customFormat="1">
      <c r="A138" s="16"/>
      <c r="B138" s="258"/>
      <c r="C138" s="259"/>
      <c r="D138" s="227" t="s">
        <v>156</v>
      </c>
      <c r="E138" s="260" t="s">
        <v>19</v>
      </c>
      <c r="F138" s="261" t="s">
        <v>166</v>
      </c>
      <c r="G138" s="259"/>
      <c r="H138" s="262">
        <v>67.400000000000006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68" t="s">
        <v>156</v>
      </c>
      <c r="AU138" s="268" t="s">
        <v>85</v>
      </c>
      <c r="AV138" s="16" t="s">
        <v>152</v>
      </c>
      <c r="AW138" s="16" t="s">
        <v>37</v>
      </c>
      <c r="AX138" s="16" t="s">
        <v>83</v>
      </c>
      <c r="AY138" s="268" t="s">
        <v>145</v>
      </c>
    </row>
    <row r="139" s="2" customFormat="1" ht="33" customHeight="1">
      <c r="A139" s="41"/>
      <c r="B139" s="42"/>
      <c r="C139" s="207" t="s">
        <v>162</v>
      </c>
      <c r="D139" s="207" t="s">
        <v>147</v>
      </c>
      <c r="E139" s="208" t="s">
        <v>179</v>
      </c>
      <c r="F139" s="209" t="s">
        <v>180</v>
      </c>
      <c r="G139" s="210" t="s">
        <v>150</v>
      </c>
      <c r="H139" s="211">
        <v>26.43</v>
      </c>
      <c r="I139" s="212"/>
      <c r="J139" s="213">
        <f>ROUND(I139*H139,2)</f>
        <v>0</v>
      </c>
      <c r="K139" s="209" t="s">
        <v>151</v>
      </c>
      <c r="L139" s="47"/>
      <c r="M139" s="214" t="s">
        <v>19</v>
      </c>
      <c r="N139" s="215" t="s">
        <v>46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152</v>
      </c>
      <c r="AT139" s="218" t="s">
        <v>147</v>
      </c>
      <c r="AU139" s="218" t="s">
        <v>85</v>
      </c>
      <c r="AY139" s="20" t="s">
        <v>145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152</v>
      </c>
      <c r="BM139" s="218" t="s">
        <v>181</v>
      </c>
    </row>
    <row r="140" s="2" customFormat="1">
      <c r="A140" s="41"/>
      <c r="B140" s="42"/>
      <c r="C140" s="43"/>
      <c r="D140" s="220" t="s">
        <v>154</v>
      </c>
      <c r="E140" s="43"/>
      <c r="F140" s="221" t="s">
        <v>182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154</v>
      </c>
      <c r="AU140" s="20" t="s">
        <v>85</v>
      </c>
    </row>
    <row r="141" s="13" customFormat="1">
      <c r="A141" s="13"/>
      <c r="B141" s="225"/>
      <c r="C141" s="226"/>
      <c r="D141" s="227" t="s">
        <v>156</v>
      </c>
      <c r="E141" s="228" t="s">
        <v>19</v>
      </c>
      <c r="F141" s="229" t="s">
        <v>157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156</v>
      </c>
      <c r="AU141" s="235" t="s">
        <v>85</v>
      </c>
      <c r="AV141" s="13" t="s">
        <v>83</v>
      </c>
      <c r="AW141" s="13" t="s">
        <v>37</v>
      </c>
      <c r="AX141" s="13" t="s">
        <v>75</v>
      </c>
      <c r="AY141" s="235" t="s">
        <v>145</v>
      </c>
    </row>
    <row r="142" s="13" customFormat="1">
      <c r="A142" s="13"/>
      <c r="B142" s="225"/>
      <c r="C142" s="226"/>
      <c r="D142" s="227" t="s">
        <v>156</v>
      </c>
      <c r="E142" s="228" t="s">
        <v>19</v>
      </c>
      <c r="F142" s="229" t="s">
        <v>158</v>
      </c>
      <c r="G142" s="226"/>
      <c r="H142" s="228" t="s">
        <v>19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156</v>
      </c>
      <c r="AU142" s="235" t="s">
        <v>85</v>
      </c>
      <c r="AV142" s="13" t="s">
        <v>83</v>
      </c>
      <c r="AW142" s="13" t="s">
        <v>37</v>
      </c>
      <c r="AX142" s="13" t="s">
        <v>75</v>
      </c>
      <c r="AY142" s="235" t="s">
        <v>145</v>
      </c>
    </row>
    <row r="143" s="14" customFormat="1">
      <c r="A143" s="14"/>
      <c r="B143" s="236"/>
      <c r="C143" s="237"/>
      <c r="D143" s="227" t="s">
        <v>156</v>
      </c>
      <c r="E143" s="238" t="s">
        <v>19</v>
      </c>
      <c r="F143" s="239" t="s">
        <v>159</v>
      </c>
      <c r="G143" s="237"/>
      <c r="H143" s="240">
        <v>4.1699999999999999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156</v>
      </c>
      <c r="AU143" s="246" t="s">
        <v>85</v>
      </c>
      <c r="AV143" s="14" t="s">
        <v>85</v>
      </c>
      <c r="AW143" s="14" t="s">
        <v>37</v>
      </c>
      <c r="AX143" s="14" t="s">
        <v>75</v>
      </c>
      <c r="AY143" s="246" t="s">
        <v>145</v>
      </c>
    </row>
    <row r="144" s="14" customFormat="1">
      <c r="A144" s="14"/>
      <c r="B144" s="236"/>
      <c r="C144" s="237"/>
      <c r="D144" s="227" t="s">
        <v>156</v>
      </c>
      <c r="E144" s="238" t="s">
        <v>19</v>
      </c>
      <c r="F144" s="239" t="s">
        <v>160</v>
      </c>
      <c r="G144" s="237"/>
      <c r="H144" s="240">
        <v>7.1500000000000004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156</v>
      </c>
      <c r="AU144" s="246" t="s">
        <v>85</v>
      </c>
      <c r="AV144" s="14" t="s">
        <v>85</v>
      </c>
      <c r="AW144" s="14" t="s">
        <v>37</v>
      </c>
      <c r="AX144" s="14" t="s">
        <v>75</v>
      </c>
      <c r="AY144" s="246" t="s">
        <v>145</v>
      </c>
    </row>
    <row r="145" s="15" customFormat="1">
      <c r="A145" s="15"/>
      <c r="B145" s="247"/>
      <c r="C145" s="248"/>
      <c r="D145" s="227" t="s">
        <v>156</v>
      </c>
      <c r="E145" s="249" t="s">
        <v>19</v>
      </c>
      <c r="F145" s="250" t="s">
        <v>161</v>
      </c>
      <c r="G145" s="248"/>
      <c r="H145" s="251">
        <v>11.32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156</v>
      </c>
      <c r="AU145" s="257" t="s">
        <v>85</v>
      </c>
      <c r="AV145" s="15" t="s">
        <v>162</v>
      </c>
      <c r="AW145" s="15" t="s">
        <v>37</v>
      </c>
      <c r="AX145" s="15" t="s">
        <v>75</v>
      </c>
      <c r="AY145" s="257" t="s">
        <v>145</v>
      </c>
    </row>
    <row r="146" s="13" customFormat="1">
      <c r="A146" s="13"/>
      <c r="B146" s="225"/>
      <c r="C146" s="226"/>
      <c r="D146" s="227" t="s">
        <v>156</v>
      </c>
      <c r="E146" s="228" t="s">
        <v>19</v>
      </c>
      <c r="F146" s="229" t="s">
        <v>163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156</v>
      </c>
      <c r="AU146" s="235" t="s">
        <v>85</v>
      </c>
      <c r="AV146" s="13" t="s">
        <v>83</v>
      </c>
      <c r="AW146" s="13" t="s">
        <v>37</v>
      </c>
      <c r="AX146" s="13" t="s">
        <v>75</v>
      </c>
      <c r="AY146" s="235" t="s">
        <v>145</v>
      </c>
    </row>
    <row r="147" s="13" customFormat="1">
      <c r="A147" s="13"/>
      <c r="B147" s="225"/>
      <c r="C147" s="226"/>
      <c r="D147" s="227" t="s">
        <v>156</v>
      </c>
      <c r="E147" s="228" t="s">
        <v>19</v>
      </c>
      <c r="F147" s="229" t="s">
        <v>164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156</v>
      </c>
      <c r="AU147" s="235" t="s">
        <v>85</v>
      </c>
      <c r="AV147" s="13" t="s">
        <v>83</v>
      </c>
      <c r="AW147" s="13" t="s">
        <v>37</v>
      </c>
      <c r="AX147" s="13" t="s">
        <v>75</v>
      </c>
      <c r="AY147" s="235" t="s">
        <v>145</v>
      </c>
    </row>
    <row r="148" s="14" customFormat="1">
      <c r="A148" s="14"/>
      <c r="B148" s="236"/>
      <c r="C148" s="237"/>
      <c r="D148" s="227" t="s">
        <v>156</v>
      </c>
      <c r="E148" s="238" t="s">
        <v>19</v>
      </c>
      <c r="F148" s="239" t="s">
        <v>165</v>
      </c>
      <c r="G148" s="237"/>
      <c r="H148" s="240">
        <v>1.8600000000000001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156</v>
      </c>
      <c r="AU148" s="246" t="s">
        <v>85</v>
      </c>
      <c r="AV148" s="14" t="s">
        <v>85</v>
      </c>
      <c r="AW148" s="14" t="s">
        <v>37</v>
      </c>
      <c r="AX148" s="14" t="s">
        <v>75</v>
      </c>
      <c r="AY148" s="246" t="s">
        <v>145</v>
      </c>
    </row>
    <row r="149" s="15" customFormat="1">
      <c r="A149" s="15"/>
      <c r="B149" s="247"/>
      <c r="C149" s="248"/>
      <c r="D149" s="227" t="s">
        <v>156</v>
      </c>
      <c r="E149" s="249" t="s">
        <v>19</v>
      </c>
      <c r="F149" s="250" t="s">
        <v>161</v>
      </c>
      <c r="G149" s="248"/>
      <c r="H149" s="251">
        <v>1.8600000000000001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7" t="s">
        <v>156</v>
      </c>
      <c r="AU149" s="257" t="s">
        <v>85</v>
      </c>
      <c r="AV149" s="15" t="s">
        <v>162</v>
      </c>
      <c r="AW149" s="15" t="s">
        <v>37</v>
      </c>
      <c r="AX149" s="15" t="s">
        <v>75</v>
      </c>
      <c r="AY149" s="257" t="s">
        <v>145</v>
      </c>
    </row>
    <row r="150" s="13" customFormat="1">
      <c r="A150" s="13"/>
      <c r="B150" s="225"/>
      <c r="C150" s="226"/>
      <c r="D150" s="227" t="s">
        <v>156</v>
      </c>
      <c r="E150" s="228" t="s">
        <v>19</v>
      </c>
      <c r="F150" s="229" t="s">
        <v>183</v>
      </c>
      <c r="G150" s="226"/>
      <c r="H150" s="228" t="s">
        <v>19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156</v>
      </c>
      <c r="AU150" s="235" t="s">
        <v>85</v>
      </c>
      <c r="AV150" s="13" t="s">
        <v>83</v>
      </c>
      <c r="AW150" s="13" t="s">
        <v>37</v>
      </c>
      <c r="AX150" s="13" t="s">
        <v>75</v>
      </c>
      <c r="AY150" s="235" t="s">
        <v>145</v>
      </c>
    </row>
    <row r="151" s="14" customFormat="1">
      <c r="A151" s="14"/>
      <c r="B151" s="236"/>
      <c r="C151" s="237"/>
      <c r="D151" s="227" t="s">
        <v>156</v>
      </c>
      <c r="E151" s="238" t="s">
        <v>19</v>
      </c>
      <c r="F151" s="239" t="s">
        <v>184</v>
      </c>
      <c r="G151" s="237"/>
      <c r="H151" s="240">
        <v>10.5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156</v>
      </c>
      <c r="AU151" s="246" t="s">
        <v>85</v>
      </c>
      <c r="AV151" s="14" t="s">
        <v>85</v>
      </c>
      <c r="AW151" s="14" t="s">
        <v>37</v>
      </c>
      <c r="AX151" s="14" t="s">
        <v>75</v>
      </c>
      <c r="AY151" s="246" t="s">
        <v>145</v>
      </c>
    </row>
    <row r="152" s="15" customFormat="1">
      <c r="A152" s="15"/>
      <c r="B152" s="247"/>
      <c r="C152" s="248"/>
      <c r="D152" s="227" t="s">
        <v>156</v>
      </c>
      <c r="E152" s="249" t="s">
        <v>19</v>
      </c>
      <c r="F152" s="250" t="s">
        <v>161</v>
      </c>
      <c r="G152" s="248"/>
      <c r="H152" s="251">
        <v>10.5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156</v>
      </c>
      <c r="AU152" s="257" t="s">
        <v>85</v>
      </c>
      <c r="AV152" s="15" t="s">
        <v>162</v>
      </c>
      <c r="AW152" s="15" t="s">
        <v>37</v>
      </c>
      <c r="AX152" s="15" t="s">
        <v>75</v>
      </c>
      <c r="AY152" s="257" t="s">
        <v>145</v>
      </c>
    </row>
    <row r="153" s="13" customFormat="1">
      <c r="A153" s="13"/>
      <c r="B153" s="225"/>
      <c r="C153" s="226"/>
      <c r="D153" s="227" t="s">
        <v>156</v>
      </c>
      <c r="E153" s="228" t="s">
        <v>19</v>
      </c>
      <c r="F153" s="229" t="s">
        <v>177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156</v>
      </c>
      <c r="AU153" s="235" t="s">
        <v>85</v>
      </c>
      <c r="AV153" s="13" t="s">
        <v>83</v>
      </c>
      <c r="AW153" s="13" t="s">
        <v>37</v>
      </c>
      <c r="AX153" s="13" t="s">
        <v>75</v>
      </c>
      <c r="AY153" s="235" t="s">
        <v>145</v>
      </c>
    </row>
    <row r="154" s="14" customFormat="1">
      <c r="A154" s="14"/>
      <c r="B154" s="236"/>
      <c r="C154" s="237"/>
      <c r="D154" s="227" t="s">
        <v>156</v>
      </c>
      <c r="E154" s="238" t="s">
        <v>19</v>
      </c>
      <c r="F154" s="239" t="s">
        <v>185</v>
      </c>
      <c r="G154" s="237"/>
      <c r="H154" s="240">
        <v>2.75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156</v>
      </c>
      <c r="AU154" s="246" t="s">
        <v>85</v>
      </c>
      <c r="AV154" s="14" t="s">
        <v>85</v>
      </c>
      <c r="AW154" s="14" t="s">
        <v>37</v>
      </c>
      <c r="AX154" s="14" t="s">
        <v>75</v>
      </c>
      <c r="AY154" s="246" t="s">
        <v>145</v>
      </c>
    </row>
    <row r="155" s="15" customFormat="1">
      <c r="A155" s="15"/>
      <c r="B155" s="247"/>
      <c r="C155" s="248"/>
      <c r="D155" s="227" t="s">
        <v>156</v>
      </c>
      <c r="E155" s="249" t="s">
        <v>19</v>
      </c>
      <c r="F155" s="250" t="s">
        <v>161</v>
      </c>
      <c r="G155" s="248"/>
      <c r="H155" s="251">
        <v>2.75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156</v>
      </c>
      <c r="AU155" s="257" t="s">
        <v>85</v>
      </c>
      <c r="AV155" s="15" t="s">
        <v>162</v>
      </c>
      <c r="AW155" s="15" t="s">
        <v>37</v>
      </c>
      <c r="AX155" s="15" t="s">
        <v>75</v>
      </c>
      <c r="AY155" s="257" t="s">
        <v>145</v>
      </c>
    </row>
    <row r="156" s="16" customFormat="1">
      <c r="A156" s="16"/>
      <c r="B156" s="258"/>
      <c r="C156" s="259"/>
      <c r="D156" s="227" t="s">
        <v>156</v>
      </c>
      <c r="E156" s="260" t="s">
        <v>19</v>
      </c>
      <c r="F156" s="261" t="s">
        <v>166</v>
      </c>
      <c r="G156" s="259"/>
      <c r="H156" s="262">
        <v>26.43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68" t="s">
        <v>156</v>
      </c>
      <c r="AU156" s="268" t="s">
        <v>85</v>
      </c>
      <c r="AV156" s="16" t="s">
        <v>152</v>
      </c>
      <c r="AW156" s="16" t="s">
        <v>37</v>
      </c>
      <c r="AX156" s="16" t="s">
        <v>83</v>
      </c>
      <c r="AY156" s="268" t="s">
        <v>145</v>
      </c>
    </row>
    <row r="157" s="2" customFormat="1" ht="33" customHeight="1">
      <c r="A157" s="41"/>
      <c r="B157" s="42"/>
      <c r="C157" s="207" t="s">
        <v>152</v>
      </c>
      <c r="D157" s="207" t="s">
        <v>147</v>
      </c>
      <c r="E157" s="208" t="s">
        <v>186</v>
      </c>
      <c r="F157" s="209" t="s">
        <v>187</v>
      </c>
      <c r="G157" s="210" t="s">
        <v>150</v>
      </c>
      <c r="H157" s="211">
        <v>26.43</v>
      </c>
      <c r="I157" s="212"/>
      <c r="J157" s="213">
        <f>ROUND(I157*H157,2)</f>
        <v>0</v>
      </c>
      <c r="K157" s="209" t="s">
        <v>151</v>
      </c>
      <c r="L157" s="47"/>
      <c r="M157" s="214" t="s">
        <v>19</v>
      </c>
      <c r="N157" s="215" t="s">
        <v>46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152</v>
      </c>
      <c r="AT157" s="218" t="s">
        <v>147</v>
      </c>
      <c r="AU157" s="218" t="s">
        <v>85</v>
      </c>
      <c r="AY157" s="20" t="s">
        <v>145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83</v>
      </c>
      <c r="BK157" s="219">
        <f>ROUND(I157*H157,2)</f>
        <v>0</v>
      </c>
      <c r="BL157" s="20" t="s">
        <v>152</v>
      </c>
      <c r="BM157" s="218" t="s">
        <v>188</v>
      </c>
    </row>
    <row r="158" s="2" customFormat="1">
      <c r="A158" s="41"/>
      <c r="B158" s="42"/>
      <c r="C158" s="43"/>
      <c r="D158" s="220" t="s">
        <v>154</v>
      </c>
      <c r="E158" s="43"/>
      <c r="F158" s="221" t="s">
        <v>189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154</v>
      </c>
      <c r="AU158" s="20" t="s">
        <v>85</v>
      </c>
    </row>
    <row r="159" s="2" customFormat="1" ht="37.8" customHeight="1">
      <c r="A159" s="41"/>
      <c r="B159" s="42"/>
      <c r="C159" s="207" t="s">
        <v>190</v>
      </c>
      <c r="D159" s="207" t="s">
        <v>147</v>
      </c>
      <c r="E159" s="208" t="s">
        <v>191</v>
      </c>
      <c r="F159" s="209" t="s">
        <v>192</v>
      </c>
      <c r="G159" s="210" t="s">
        <v>150</v>
      </c>
      <c r="H159" s="211">
        <v>26.43</v>
      </c>
      <c r="I159" s="212"/>
      <c r="J159" s="213">
        <f>ROUND(I159*H159,2)</f>
        <v>0</v>
      </c>
      <c r="K159" s="209" t="s">
        <v>151</v>
      </c>
      <c r="L159" s="47"/>
      <c r="M159" s="214" t="s">
        <v>19</v>
      </c>
      <c r="N159" s="215" t="s">
        <v>46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152</v>
      </c>
      <c r="AT159" s="218" t="s">
        <v>147</v>
      </c>
      <c r="AU159" s="218" t="s">
        <v>85</v>
      </c>
      <c r="AY159" s="20" t="s">
        <v>145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83</v>
      </c>
      <c r="BK159" s="219">
        <f>ROUND(I159*H159,2)</f>
        <v>0</v>
      </c>
      <c r="BL159" s="20" t="s">
        <v>152</v>
      </c>
      <c r="BM159" s="218" t="s">
        <v>193</v>
      </c>
    </row>
    <row r="160" s="2" customFormat="1">
      <c r="A160" s="41"/>
      <c r="B160" s="42"/>
      <c r="C160" s="43"/>
      <c r="D160" s="220" t="s">
        <v>154</v>
      </c>
      <c r="E160" s="43"/>
      <c r="F160" s="221" t="s">
        <v>194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154</v>
      </c>
      <c r="AU160" s="20" t="s">
        <v>85</v>
      </c>
    </row>
    <row r="161" s="13" customFormat="1">
      <c r="A161" s="13"/>
      <c r="B161" s="225"/>
      <c r="C161" s="226"/>
      <c r="D161" s="227" t="s">
        <v>156</v>
      </c>
      <c r="E161" s="228" t="s">
        <v>19</v>
      </c>
      <c r="F161" s="229" t="s">
        <v>157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156</v>
      </c>
      <c r="AU161" s="235" t="s">
        <v>85</v>
      </c>
      <c r="AV161" s="13" t="s">
        <v>83</v>
      </c>
      <c r="AW161" s="13" t="s">
        <v>37</v>
      </c>
      <c r="AX161" s="13" t="s">
        <v>75</v>
      </c>
      <c r="AY161" s="235" t="s">
        <v>145</v>
      </c>
    </row>
    <row r="162" s="13" customFormat="1">
      <c r="A162" s="13"/>
      <c r="B162" s="225"/>
      <c r="C162" s="226"/>
      <c r="D162" s="227" t="s">
        <v>156</v>
      </c>
      <c r="E162" s="228" t="s">
        <v>19</v>
      </c>
      <c r="F162" s="229" t="s">
        <v>158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156</v>
      </c>
      <c r="AU162" s="235" t="s">
        <v>85</v>
      </c>
      <c r="AV162" s="13" t="s">
        <v>83</v>
      </c>
      <c r="AW162" s="13" t="s">
        <v>37</v>
      </c>
      <c r="AX162" s="13" t="s">
        <v>75</v>
      </c>
      <c r="AY162" s="235" t="s">
        <v>145</v>
      </c>
    </row>
    <row r="163" s="14" customFormat="1">
      <c r="A163" s="14"/>
      <c r="B163" s="236"/>
      <c r="C163" s="237"/>
      <c r="D163" s="227" t="s">
        <v>156</v>
      </c>
      <c r="E163" s="238" t="s">
        <v>19</v>
      </c>
      <c r="F163" s="239" t="s">
        <v>159</v>
      </c>
      <c r="G163" s="237"/>
      <c r="H163" s="240">
        <v>4.1699999999999999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156</v>
      </c>
      <c r="AU163" s="246" t="s">
        <v>85</v>
      </c>
      <c r="AV163" s="14" t="s">
        <v>85</v>
      </c>
      <c r="AW163" s="14" t="s">
        <v>37</v>
      </c>
      <c r="AX163" s="14" t="s">
        <v>75</v>
      </c>
      <c r="AY163" s="246" t="s">
        <v>145</v>
      </c>
    </row>
    <row r="164" s="14" customFormat="1">
      <c r="A164" s="14"/>
      <c r="B164" s="236"/>
      <c r="C164" s="237"/>
      <c r="D164" s="227" t="s">
        <v>156</v>
      </c>
      <c r="E164" s="238" t="s">
        <v>19</v>
      </c>
      <c r="F164" s="239" t="s">
        <v>160</v>
      </c>
      <c r="G164" s="237"/>
      <c r="H164" s="240">
        <v>7.1500000000000004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156</v>
      </c>
      <c r="AU164" s="246" t="s">
        <v>85</v>
      </c>
      <c r="AV164" s="14" t="s">
        <v>85</v>
      </c>
      <c r="AW164" s="14" t="s">
        <v>37</v>
      </c>
      <c r="AX164" s="14" t="s">
        <v>75</v>
      </c>
      <c r="AY164" s="246" t="s">
        <v>145</v>
      </c>
    </row>
    <row r="165" s="15" customFormat="1">
      <c r="A165" s="15"/>
      <c r="B165" s="247"/>
      <c r="C165" s="248"/>
      <c r="D165" s="227" t="s">
        <v>156</v>
      </c>
      <c r="E165" s="249" t="s">
        <v>19</v>
      </c>
      <c r="F165" s="250" t="s">
        <v>161</v>
      </c>
      <c r="G165" s="248"/>
      <c r="H165" s="251">
        <v>11.32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7" t="s">
        <v>156</v>
      </c>
      <c r="AU165" s="257" t="s">
        <v>85</v>
      </c>
      <c r="AV165" s="15" t="s">
        <v>162</v>
      </c>
      <c r="AW165" s="15" t="s">
        <v>37</v>
      </c>
      <c r="AX165" s="15" t="s">
        <v>75</v>
      </c>
      <c r="AY165" s="257" t="s">
        <v>145</v>
      </c>
    </row>
    <row r="166" s="13" customFormat="1">
      <c r="A166" s="13"/>
      <c r="B166" s="225"/>
      <c r="C166" s="226"/>
      <c r="D166" s="227" t="s">
        <v>156</v>
      </c>
      <c r="E166" s="228" t="s">
        <v>19</v>
      </c>
      <c r="F166" s="229" t="s">
        <v>163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156</v>
      </c>
      <c r="AU166" s="235" t="s">
        <v>85</v>
      </c>
      <c r="AV166" s="13" t="s">
        <v>83</v>
      </c>
      <c r="AW166" s="13" t="s">
        <v>37</v>
      </c>
      <c r="AX166" s="13" t="s">
        <v>75</v>
      </c>
      <c r="AY166" s="235" t="s">
        <v>145</v>
      </c>
    </row>
    <row r="167" s="13" customFormat="1">
      <c r="A167" s="13"/>
      <c r="B167" s="225"/>
      <c r="C167" s="226"/>
      <c r="D167" s="227" t="s">
        <v>156</v>
      </c>
      <c r="E167" s="228" t="s">
        <v>19</v>
      </c>
      <c r="F167" s="229" t="s">
        <v>164</v>
      </c>
      <c r="G167" s="226"/>
      <c r="H167" s="228" t="s">
        <v>19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156</v>
      </c>
      <c r="AU167" s="235" t="s">
        <v>85</v>
      </c>
      <c r="AV167" s="13" t="s">
        <v>83</v>
      </c>
      <c r="AW167" s="13" t="s">
        <v>37</v>
      </c>
      <c r="AX167" s="13" t="s">
        <v>75</v>
      </c>
      <c r="AY167" s="235" t="s">
        <v>145</v>
      </c>
    </row>
    <row r="168" s="14" customFormat="1">
      <c r="A168" s="14"/>
      <c r="B168" s="236"/>
      <c r="C168" s="237"/>
      <c r="D168" s="227" t="s">
        <v>156</v>
      </c>
      <c r="E168" s="238" t="s">
        <v>19</v>
      </c>
      <c r="F168" s="239" t="s">
        <v>165</v>
      </c>
      <c r="G168" s="237"/>
      <c r="H168" s="240">
        <v>1.8600000000000001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156</v>
      </c>
      <c r="AU168" s="246" t="s">
        <v>85</v>
      </c>
      <c r="AV168" s="14" t="s">
        <v>85</v>
      </c>
      <c r="AW168" s="14" t="s">
        <v>37</v>
      </c>
      <c r="AX168" s="14" t="s">
        <v>75</v>
      </c>
      <c r="AY168" s="246" t="s">
        <v>145</v>
      </c>
    </row>
    <row r="169" s="15" customFormat="1">
      <c r="A169" s="15"/>
      <c r="B169" s="247"/>
      <c r="C169" s="248"/>
      <c r="D169" s="227" t="s">
        <v>156</v>
      </c>
      <c r="E169" s="249" t="s">
        <v>19</v>
      </c>
      <c r="F169" s="250" t="s">
        <v>161</v>
      </c>
      <c r="G169" s="248"/>
      <c r="H169" s="251">
        <v>1.8600000000000001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156</v>
      </c>
      <c r="AU169" s="257" t="s">
        <v>85</v>
      </c>
      <c r="AV169" s="15" t="s">
        <v>162</v>
      </c>
      <c r="AW169" s="15" t="s">
        <v>37</v>
      </c>
      <c r="AX169" s="15" t="s">
        <v>75</v>
      </c>
      <c r="AY169" s="257" t="s">
        <v>145</v>
      </c>
    </row>
    <row r="170" s="13" customFormat="1">
      <c r="A170" s="13"/>
      <c r="B170" s="225"/>
      <c r="C170" s="226"/>
      <c r="D170" s="227" t="s">
        <v>156</v>
      </c>
      <c r="E170" s="228" t="s">
        <v>19</v>
      </c>
      <c r="F170" s="229" t="s">
        <v>183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156</v>
      </c>
      <c r="AU170" s="235" t="s">
        <v>85</v>
      </c>
      <c r="AV170" s="13" t="s">
        <v>83</v>
      </c>
      <c r="AW170" s="13" t="s">
        <v>37</v>
      </c>
      <c r="AX170" s="13" t="s">
        <v>75</v>
      </c>
      <c r="AY170" s="235" t="s">
        <v>145</v>
      </c>
    </row>
    <row r="171" s="14" customFormat="1">
      <c r="A171" s="14"/>
      <c r="B171" s="236"/>
      <c r="C171" s="237"/>
      <c r="D171" s="227" t="s">
        <v>156</v>
      </c>
      <c r="E171" s="238" t="s">
        <v>19</v>
      </c>
      <c r="F171" s="239" t="s">
        <v>184</v>
      </c>
      <c r="G171" s="237"/>
      <c r="H171" s="240">
        <v>10.5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156</v>
      </c>
      <c r="AU171" s="246" t="s">
        <v>85</v>
      </c>
      <c r="AV171" s="14" t="s">
        <v>85</v>
      </c>
      <c r="AW171" s="14" t="s">
        <v>37</v>
      </c>
      <c r="AX171" s="14" t="s">
        <v>75</v>
      </c>
      <c r="AY171" s="246" t="s">
        <v>145</v>
      </c>
    </row>
    <row r="172" s="15" customFormat="1">
      <c r="A172" s="15"/>
      <c r="B172" s="247"/>
      <c r="C172" s="248"/>
      <c r="D172" s="227" t="s">
        <v>156</v>
      </c>
      <c r="E172" s="249" t="s">
        <v>19</v>
      </c>
      <c r="F172" s="250" t="s">
        <v>161</v>
      </c>
      <c r="G172" s="248"/>
      <c r="H172" s="251">
        <v>10.5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156</v>
      </c>
      <c r="AU172" s="257" t="s">
        <v>85</v>
      </c>
      <c r="AV172" s="15" t="s">
        <v>162</v>
      </c>
      <c r="AW172" s="15" t="s">
        <v>37</v>
      </c>
      <c r="AX172" s="15" t="s">
        <v>75</v>
      </c>
      <c r="AY172" s="257" t="s">
        <v>145</v>
      </c>
    </row>
    <row r="173" s="13" customFormat="1">
      <c r="A173" s="13"/>
      <c r="B173" s="225"/>
      <c r="C173" s="226"/>
      <c r="D173" s="227" t="s">
        <v>156</v>
      </c>
      <c r="E173" s="228" t="s">
        <v>19</v>
      </c>
      <c r="F173" s="229" t="s">
        <v>177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156</v>
      </c>
      <c r="AU173" s="235" t="s">
        <v>85</v>
      </c>
      <c r="AV173" s="13" t="s">
        <v>83</v>
      </c>
      <c r="AW173" s="13" t="s">
        <v>37</v>
      </c>
      <c r="AX173" s="13" t="s">
        <v>75</v>
      </c>
      <c r="AY173" s="235" t="s">
        <v>145</v>
      </c>
    </row>
    <row r="174" s="14" customFormat="1">
      <c r="A174" s="14"/>
      <c r="B174" s="236"/>
      <c r="C174" s="237"/>
      <c r="D174" s="227" t="s">
        <v>156</v>
      </c>
      <c r="E174" s="238" t="s">
        <v>19</v>
      </c>
      <c r="F174" s="239" t="s">
        <v>185</v>
      </c>
      <c r="G174" s="237"/>
      <c r="H174" s="240">
        <v>2.75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156</v>
      </c>
      <c r="AU174" s="246" t="s">
        <v>85</v>
      </c>
      <c r="AV174" s="14" t="s">
        <v>85</v>
      </c>
      <c r="AW174" s="14" t="s">
        <v>37</v>
      </c>
      <c r="AX174" s="14" t="s">
        <v>75</v>
      </c>
      <c r="AY174" s="246" t="s">
        <v>145</v>
      </c>
    </row>
    <row r="175" s="15" customFormat="1">
      <c r="A175" s="15"/>
      <c r="B175" s="247"/>
      <c r="C175" s="248"/>
      <c r="D175" s="227" t="s">
        <v>156</v>
      </c>
      <c r="E175" s="249" t="s">
        <v>19</v>
      </c>
      <c r="F175" s="250" t="s">
        <v>161</v>
      </c>
      <c r="G175" s="248"/>
      <c r="H175" s="251">
        <v>2.75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156</v>
      </c>
      <c r="AU175" s="257" t="s">
        <v>85</v>
      </c>
      <c r="AV175" s="15" t="s">
        <v>162</v>
      </c>
      <c r="AW175" s="15" t="s">
        <v>37</v>
      </c>
      <c r="AX175" s="15" t="s">
        <v>75</v>
      </c>
      <c r="AY175" s="257" t="s">
        <v>145</v>
      </c>
    </row>
    <row r="176" s="16" customFormat="1">
      <c r="A176" s="16"/>
      <c r="B176" s="258"/>
      <c r="C176" s="259"/>
      <c r="D176" s="227" t="s">
        <v>156</v>
      </c>
      <c r="E176" s="260" t="s">
        <v>19</v>
      </c>
      <c r="F176" s="261" t="s">
        <v>166</v>
      </c>
      <c r="G176" s="259"/>
      <c r="H176" s="262">
        <v>26.43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8" t="s">
        <v>156</v>
      </c>
      <c r="AU176" s="268" t="s">
        <v>85</v>
      </c>
      <c r="AV176" s="16" t="s">
        <v>152</v>
      </c>
      <c r="AW176" s="16" t="s">
        <v>37</v>
      </c>
      <c r="AX176" s="16" t="s">
        <v>83</v>
      </c>
      <c r="AY176" s="268" t="s">
        <v>145</v>
      </c>
    </row>
    <row r="177" s="2" customFormat="1" ht="37.8" customHeight="1">
      <c r="A177" s="41"/>
      <c r="B177" s="42"/>
      <c r="C177" s="207" t="s">
        <v>195</v>
      </c>
      <c r="D177" s="207" t="s">
        <v>147</v>
      </c>
      <c r="E177" s="208" t="s">
        <v>196</v>
      </c>
      <c r="F177" s="209" t="s">
        <v>197</v>
      </c>
      <c r="G177" s="210" t="s">
        <v>150</v>
      </c>
      <c r="H177" s="211">
        <v>264.30000000000001</v>
      </c>
      <c r="I177" s="212"/>
      <c r="J177" s="213">
        <f>ROUND(I177*H177,2)</f>
        <v>0</v>
      </c>
      <c r="K177" s="209" t="s">
        <v>151</v>
      </c>
      <c r="L177" s="47"/>
      <c r="M177" s="214" t="s">
        <v>19</v>
      </c>
      <c r="N177" s="215" t="s">
        <v>46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152</v>
      </c>
      <c r="AT177" s="218" t="s">
        <v>147</v>
      </c>
      <c r="AU177" s="218" t="s">
        <v>85</v>
      </c>
      <c r="AY177" s="20" t="s">
        <v>145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83</v>
      </c>
      <c r="BK177" s="219">
        <f>ROUND(I177*H177,2)</f>
        <v>0</v>
      </c>
      <c r="BL177" s="20" t="s">
        <v>152</v>
      </c>
      <c r="BM177" s="218" t="s">
        <v>198</v>
      </c>
    </row>
    <row r="178" s="2" customFormat="1">
      <c r="A178" s="41"/>
      <c r="B178" s="42"/>
      <c r="C178" s="43"/>
      <c r="D178" s="220" t="s">
        <v>154</v>
      </c>
      <c r="E178" s="43"/>
      <c r="F178" s="221" t="s">
        <v>199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154</v>
      </c>
      <c r="AU178" s="20" t="s">
        <v>85</v>
      </c>
    </row>
    <row r="179" s="14" customFormat="1">
      <c r="A179" s="14"/>
      <c r="B179" s="236"/>
      <c r="C179" s="237"/>
      <c r="D179" s="227" t="s">
        <v>156</v>
      </c>
      <c r="E179" s="237"/>
      <c r="F179" s="239" t="s">
        <v>200</v>
      </c>
      <c r="G179" s="237"/>
      <c r="H179" s="240">
        <v>264.30000000000001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156</v>
      </c>
      <c r="AU179" s="246" t="s">
        <v>85</v>
      </c>
      <c r="AV179" s="14" t="s">
        <v>85</v>
      </c>
      <c r="AW179" s="14" t="s">
        <v>4</v>
      </c>
      <c r="AX179" s="14" t="s">
        <v>83</v>
      </c>
      <c r="AY179" s="246" t="s">
        <v>145</v>
      </c>
    </row>
    <row r="180" s="2" customFormat="1" ht="24.15" customHeight="1">
      <c r="A180" s="41"/>
      <c r="B180" s="42"/>
      <c r="C180" s="207" t="s">
        <v>201</v>
      </c>
      <c r="D180" s="207" t="s">
        <v>147</v>
      </c>
      <c r="E180" s="208" t="s">
        <v>202</v>
      </c>
      <c r="F180" s="209" t="s">
        <v>203</v>
      </c>
      <c r="G180" s="210" t="s">
        <v>204</v>
      </c>
      <c r="H180" s="211">
        <v>44.930999999999997</v>
      </c>
      <c r="I180" s="212"/>
      <c r="J180" s="213">
        <f>ROUND(I180*H180,2)</f>
        <v>0</v>
      </c>
      <c r="K180" s="209" t="s">
        <v>151</v>
      </c>
      <c r="L180" s="47"/>
      <c r="M180" s="214" t="s">
        <v>19</v>
      </c>
      <c r="N180" s="215" t="s">
        <v>46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152</v>
      </c>
      <c r="AT180" s="218" t="s">
        <v>147</v>
      </c>
      <c r="AU180" s="218" t="s">
        <v>85</v>
      </c>
      <c r="AY180" s="20" t="s">
        <v>145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152</v>
      </c>
      <c r="BM180" s="218" t="s">
        <v>205</v>
      </c>
    </row>
    <row r="181" s="2" customFormat="1">
      <c r="A181" s="41"/>
      <c r="B181" s="42"/>
      <c r="C181" s="43"/>
      <c r="D181" s="220" t="s">
        <v>154</v>
      </c>
      <c r="E181" s="43"/>
      <c r="F181" s="221" t="s">
        <v>206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154</v>
      </c>
      <c r="AU181" s="20" t="s">
        <v>85</v>
      </c>
    </row>
    <row r="182" s="14" customFormat="1">
      <c r="A182" s="14"/>
      <c r="B182" s="236"/>
      <c r="C182" s="237"/>
      <c r="D182" s="227" t="s">
        <v>156</v>
      </c>
      <c r="E182" s="237"/>
      <c r="F182" s="239" t="s">
        <v>207</v>
      </c>
      <c r="G182" s="237"/>
      <c r="H182" s="240">
        <v>44.930999999999997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156</v>
      </c>
      <c r="AU182" s="246" t="s">
        <v>85</v>
      </c>
      <c r="AV182" s="14" t="s">
        <v>85</v>
      </c>
      <c r="AW182" s="14" t="s">
        <v>4</v>
      </c>
      <c r="AX182" s="14" t="s">
        <v>83</v>
      </c>
      <c r="AY182" s="246" t="s">
        <v>145</v>
      </c>
    </row>
    <row r="183" s="2" customFormat="1" ht="24.15" customHeight="1">
      <c r="A183" s="41"/>
      <c r="B183" s="42"/>
      <c r="C183" s="207" t="s">
        <v>208</v>
      </c>
      <c r="D183" s="207" t="s">
        <v>147</v>
      </c>
      <c r="E183" s="208" t="s">
        <v>209</v>
      </c>
      <c r="F183" s="209" t="s">
        <v>210</v>
      </c>
      <c r="G183" s="210" t="s">
        <v>150</v>
      </c>
      <c r="H183" s="211">
        <v>54.149999999999999</v>
      </c>
      <c r="I183" s="212"/>
      <c r="J183" s="213">
        <f>ROUND(I183*H183,2)</f>
        <v>0</v>
      </c>
      <c r="K183" s="209" t="s">
        <v>151</v>
      </c>
      <c r="L183" s="47"/>
      <c r="M183" s="214" t="s">
        <v>19</v>
      </c>
      <c r="N183" s="215" t="s">
        <v>46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152</v>
      </c>
      <c r="AT183" s="218" t="s">
        <v>147</v>
      </c>
      <c r="AU183" s="218" t="s">
        <v>85</v>
      </c>
      <c r="AY183" s="20" t="s">
        <v>145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83</v>
      </c>
      <c r="BK183" s="219">
        <f>ROUND(I183*H183,2)</f>
        <v>0</v>
      </c>
      <c r="BL183" s="20" t="s">
        <v>152</v>
      </c>
      <c r="BM183" s="218" t="s">
        <v>211</v>
      </c>
    </row>
    <row r="184" s="2" customFormat="1">
      <c r="A184" s="41"/>
      <c r="B184" s="42"/>
      <c r="C184" s="43"/>
      <c r="D184" s="220" t="s">
        <v>154</v>
      </c>
      <c r="E184" s="43"/>
      <c r="F184" s="221" t="s">
        <v>212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154</v>
      </c>
      <c r="AU184" s="20" t="s">
        <v>85</v>
      </c>
    </row>
    <row r="185" s="13" customFormat="1">
      <c r="A185" s="13"/>
      <c r="B185" s="225"/>
      <c r="C185" s="226"/>
      <c r="D185" s="227" t="s">
        <v>156</v>
      </c>
      <c r="E185" s="228" t="s">
        <v>19</v>
      </c>
      <c r="F185" s="229" t="s">
        <v>171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156</v>
      </c>
      <c r="AU185" s="235" t="s">
        <v>85</v>
      </c>
      <c r="AV185" s="13" t="s">
        <v>83</v>
      </c>
      <c r="AW185" s="13" t="s">
        <v>37</v>
      </c>
      <c r="AX185" s="13" t="s">
        <v>75</v>
      </c>
      <c r="AY185" s="235" t="s">
        <v>145</v>
      </c>
    </row>
    <row r="186" s="14" customFormat="1">
      <c r="A186" s="14"/>
      <c r="B186" s="236"/>
      <c r="C186" s="237"/>
      <c r="D186" s="227" t="s">
        <v>156</v>
      </c>
      <c r="E186" s="238" t="s">
        <v>19</v>
      </c>
      <c r="F186" s="239" t="s">
        <v>172</v>
      </c>
      <c r="G186" s="237"/>
      <c r="H186" s="240">
        <v>12.529999999999999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156</v>
      </c>
      <c r="AU186" s="246" t="s">
        <v>85</v>
      </c>
      <c r="AV186" s="14" t="s">
        <v>85</v>
      </c>
      <c r="AW186" s="14" t="s">
        <v>37</v>
      </c>
      <c r="AX186" s="14" t="s">
        <v>75</v>
      </c>
      <c r="AY186" s="246" t="s">
        <v>145</v>
      </c>
    </row>
    <row r="187" s="14" customFormat="1">
      <c r="A187" s="14"/>
      <c r="B187" s="236"/>
      <c r="C187" s="237"/>
      <c r="D187" s="227" t="s">
        <v>156</v>
      </c>
      <c r="E187" s="238" t="s">
        <v>19</v>
      </c>
      <c r="F187" s="239" t="s">
        <v>173</v>
      </c>
      <c r="G187" s="237"/>
      <c r="H187" s="240">
        <v>21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156</v>
      </c>
      <c r="AU187" s="246" t="s">
        <v>85</v>
      </c>
      <c r="AV187" s="14" t="s">
        <v>85</v>
      </c>
      <c r="AW187" s="14" t="s">
        <v>37</v>
      </c>
      <c r="AX187" s="14" t="s">
        <v>75</v>
      </c>
      <c r="AY187" s="246" t="s">
        <v>145</v>
      </c>
    </row>
    <row r="188" s="14" customFormat="1">
      <c r="A188" s="14"/>
      <c r="B188" s="236"/>
      <c r="C188" s="237"/>
      <c r="D188" s="227" t="s">
        <v>156</v>
      </c>
      <c r="E188" s="238" t="s">
        <v>19</v>
      </c>
      <c r="F188" s="239" t="s">
        <v>174</v>
      </c>
      <c r="G188" s="237"/>
      <c r="H188" s="240">
        <v>12.67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156</v>
      </c>
      <c r="AU188" s="246" t="s">
        <v>85</v>
      </c>
      <c r="AV188" s="14" t="s">
        <v>85</v>
      </c>
      <c r="AW188" s="14" t="s">
        <v>37</v>
      </c>
      <c r="AX188" s="14" t="s">
        <v>75</v>
      </c>
      <c r="AY188" s="246" t="s">
        <v>145</v>
      </c>
    </row>
    <row r="189" s="15" customFormat="1">
      <c r="A189" s="15"/>
      <c r="B189" s="247"/>
      <c r="C189" s="248"/>
      <c r="D189" s="227" t="s">
        <v>156</v>
      </c>
      <c r="E189" s="249" t="s">
        <v>19</v>
      </c>
      <c r="F189" s="250" t="s">
        <v>161</v>
      </c>
      <c r="G189" s="248"/>
      <c r="H189" s="251">
        <v>46.200000000000003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7" t="s">
        <v>156</v>
      </c>
      <c r="AU189" s="257" t="s">
        <v>85</v>
      </c>
      <c r="AV189" s="15" t="s">
        <v>162</v>
      </c>
      <c r="AW189" s="15" t="s">
        <v>37</v>
      </c>
      <c r="AX189" s="15" t="s">
        <v>75</v>
      </c>
      <c r="AY189" s="257" t="s">
        <v>145</v>
      </c>
    </row>
    <row r="190" s="13" customFormat="1">
      <c r="A190" s="13"/>
      <c r="B190" s="225"/>
      <c r="C190" s="226"/>
      <c r="D190" s="227" t="s">
        <v>156</v>
      </c>
      <c r="E190" s="228" t="s">
        <v>19</v>
      </c>
      <c r="F190" s="229" t="s">
        <v>183</v>
      </c>
      <c r="G190" s="226"/>
      <c r="H190" s="228" t="s">
        <v>19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156</v>
      </c>
      <c r="AU190" s="235" t="s">
        <v>85</v>
      </c>
      <c r="AV190" s="13" t="s">
        <v>83</v>
      </c>
      <c r="AW190" s="13" t="s">
        <v>37</v>
      </c>
      <c r="AX190" s="13" t="s">
        <v>75</v>
      </c>
      <c r="AY190" s="235" t="s">
        <v>145</v>
      </c>
    </row>
    <row r="191" s="14" customFormat="1">
      <c r="A191" s="14"/>
      <c r="B191" s="236"/>
      <c r="C191" s="237"/>
      <c r="D191" s="227" t="s">
        <v>156</v>
      </c>
      <c r="E191" s="238" t="s">
        <v>19</v>
      </c>
      <c r="F191" s="239" t="s">
        <v>213</v>
      </c>
      <c r="G191" s="237"/>
      <c r="H191" s="240">
        <v>6.2999999999999998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156</v>
      </c>
      <c r="AU191" s="246" t="s">
        <v>85</v>
      </c>
      <c r="AV191" s="14" t="s">
        <v>85</v>
      </c>
      <c r="AW191" s="14" t="s">
        <v>37</v>
      </c>
      <c r="AX191" s="14" t="s">
        <v>75</v>
      </c>
      <c r="AY191" s="246" t="s">
        <v>145</v>
      </c>
    </row>
    <row r="192" s="15" customFormat="1">
      <c r="A192" s="15"/>
      <c r="B192" s="247"/>
      <c r="C192" s="248"/>
      <c r="D192" s="227" t="s">
        <v>156</v>
      </c>
      <c r="E192" s="249" t="s">
        <v>19</v>
      </c>
      <c r="F192" s="250" t="s">
        <v>161</v>
      </c>
      <c r="G192" s="248"/>
      <c r="H192" s="251">
        <v>6.2999999999999998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156</v>
      </c>
      <c r="AU192" s="257" t="s">
        <v>85</v>
      </c>
      <c r="AV192" s="15" t="s">
        <v>162</v>
      </c>
      <c r="AW192" s="15" t="s">
        <v>37</v>
      </c>
      <c r="AX192" s="15" t="s">
        <v>75</v>
      </c>
      <c r="AY192" s="257" t="s">
        <v>145</v>
      </c>
    </row>
    <row r="193" s="13" customFormat="1">
      <c r="A193" s="13"/>
      <c r="B193" s="225"/>
      <c r="C193" s="226"/>
      <c r="D193" s="227" t="s">
        <v>156</v>
      </c>
      <c r="E193" s="228" t="s">
        <v>19</v>
      </c>
      <c r="F193" s="229" t="s">
        <v>177</v>
      </c>
      <c r="G193" s="226"/>
      <c r="H193" s="228" t="s">
        <v>19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156</v>
      </c>
      <c r="AU193" s="235" t="s">
        <v>85</v>
      </c>
      <c r="AV193" s="13" t="s">
        <v>83</v>
      </c>
      <c r="AW193" s="13" t="s">
        <v>37</v>
      </c>
      <c r="AX193" s="13" t="s">
        <v>75</v>
      </c>
      <c r="AY193" s="235" t="s">
        <v>145</v>
      </c>
    </row>
    <row r="194" s="14" customFormat="1">
      <c r="A194" s="14"/>
      <c r="B194" s="236"/>
      <c r="C194" s="237"/>
      <c r="D194" s="227" t="s">
        <v>156</v>
      </c>
      <c r="E194" s="238" t="s">
        <v>19</v>
      </c>
      <c r="F194" s="239" t="s">
        <v>214</v>
      </c>
      <c r="G194" s="237"/>
      <c r="H194" s="240">
        <v>1.6499999999999999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156</v>
      </c>
      <c r="AU194" s="246" t="s">
        <v>85</v>
      </c>
      <c r="AV194" s="14" t="s">
        <v>85</v>
      </c>
      <c r="AW194" s="14" t="s">
        <v>37</v>
      </c>
      <c r="AX194" s="14" t="s">
        <v>75</v>
      </c>
      <c r="AY194" s="246" t="s">
        <v>145</v>
      </c>
    </row>
    <row r="195" s="15" customFormat="1">
      <c r="A195" s="15"/>
      <c r="B195" s="247"/>
      <c r="C195" s="248"/>
      <c r="D195" s="227" t="s">
        <v>156</v>
      </c>
      <c r="E195" s="249" t="s">
        <v>19</v>
      </c>
      <c r="F195" s="250" t="s">
        <v>161</v>
      </c>
      <c r="G195" s="248"/>
      <c r="H195" s="251">
        <v>1.6499999999999999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7" t="s">
        <v>156</v>
      </c>
      <c r="AU195" s="257" t="s">
        <v>85</v>
      </c>
      <c r="AV195" s="15" t="s">
        <v>162</v>
      </c>
      <c r="AW195" s="15" t="s">
        <v>37</v>
      </c>
      <c r="AX195" s="15" t="s">
        <v>75</v>
      </c>
      <c r="AY195" s="257" t="s">
        <v>145</v>
      </c>
    </row>
    <row r="196" s="16" customFormat="1">
      <c r="A196" s="16"/>
      <c r="B196" s="258"/>
      <c r="C196" s="259"/>
      <c r="D196" s="227" t="s">
        <v>156</v>
      </c>
      <c r="E196" s="260" t="s">
        <v>19</v>
      </c>
      <c r="F196" s="261" t="s">
        <v>166</v>
      </c>
      <c r="G196" s="259"/>
      <c r="H196" s="262">
        <v>54.149999999999999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68" t="s">
        <v>156</v>
      </c>
      <c r="AU196" s="268" t="s">
        <v>85</v>
      </c>
      <c r="AV196" s="16" t="s">
        <v>152</v>
      </c>
      <c r="AW196" s="16" t="s">
        <v>37</v>
      </c>
      <c r="AX196" s="16" t="s">
        <v>83</v>
      </c>
      <c r="AY196" s="268" t="s">
        <v>145</v>
      </c>
    </row>
    <row r="197" s="2" customFormat="1" ht="37.8" customHeight="1">
      <c r="A197" s="41"/>
      <c r="B197" s="42"/>
      <c r="C197" s="207" t="s">
        <v>215</v>
      </c>
      <c r="D197" s="207" t="s">
        <v>147</v>
      </c>
      <c r="E197" s="208" t="s">
        <v>216</v>
      </c>
      <c r="F197" s="209" t="s">
        <v>217</v>
      </c>
      <c r="G197" s="210" t="s">
        <v>150</v>
      </c>
      <c r="H197" s="211">
        <v>10.6</v>
      </c>
      <c r="I197" s="212"/>
      <c r="J197" s="213">
        <f>ROUND(I197*H197,2)</f>
        <v>0</v>
      </c>
      <c r="K197" s="209" t="s">
        <v>151</v>
      </c>
      <c r="L197" s="47"/>
      <c r="M197" s="214" t="s">
        <v>19</v>
      </c>
      <c r="N197" s="215" t="s">
        <v>46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152</v>
      </c>
      <c r="AT197" s="218" t="s">
        <v>147</v>
      </c>
      <c r="AU197" s="218" t="s">
        <v>85</v>
      </c>
      <c r="AY197" s="20" t="s">
        <v>145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83</v>
      </c>
      <c r="BK197" s="219">
        <f>ROUND(I197*H197,2)</f>
        <v>0</v>
      </c>
      <c r="BL197" s="20" t="s">
        <v>152</v>
      </c>
      <c r="BM197" s="218" t="s">
        <v>218</v>
      </c>
    </row>
    <row r="198" s="2" customFormat="1">
      <c r="A198" s="41"/>
      <c r="B198" s="42"/>
      <c r="C198" s="43"/>
      <c r="D198" s="220" t="s">
        <v>154</v>
      </c>
      <c r="E198" s="43"/>
      <c r="F198" s="221" t="s">
        <v>219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154</v>
      </c>
      <c r="AU198" s="20" t="s">
        <v>85</v>
      </c>
    </row>
    <row r="199" s="13" customFormat="1">
      <c r="A199" s="13"/>
      <c r="B199" s="225"/>
      <c r="C199" s="226"/>
      <c r="D199" s="227" t="s">
        <v>156</v>
      </c>
      <c r="E199" s="228" t="s">
        <v>19</v>
      </c>
      <c r="F199" s="229" t="s">
        <v>183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156</v>
      </c>
      <c r="AU199" s="235" t="s">
        <v>85</v>
      </c>
      <c r="AV199" s="13" t="s">
        <v>83</v>
      </c>
      <c r="AW199" s="13" t="s">
        <v>37</v>
      </c>
      <c r="AX199" s="13" t="s">
        <v>75</v>
      </c>
      <c r="AY199" s="235" t="s">
        <v>145</v>
      </c>
    </row>
    <row r="200" s="14" customFormat="1">
      <c r="A200" s="14"/>
      <c r="B200" s="236"/>
      <c r="C200" s="237"/>
      <c r="D200" s="227" t="s">
        <v>156</v>
      </c>
      <c r="E200" s="238" t="s">
        <v>19</v>
      </c>
      <c r="F200" s="239" t="s">
        <v>220</v>
      </c>
      <c r="G200" s="237"/>
      <c r="H200" s="240">
        <v>8.4000000000000004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156</v>
      </c>
      <c r="AU200" s="246" t="s">
        <v>85</v>
      </c>
      <c r="AV200" s="14" t="s">
        <v>85</v>
      </c>
      <c r="AW200" s="14" t="s">
        <v>37</v>
      </c>
      <c r="AX200" s="14" t="s">
        <v>75</v>
      </c>
      <c r="AY200" s="246" t="s">
        <v>145</v>
      </c>
    </row>
    <row r="201" s="15" customFormat="1">
      <c r="A201" s="15"/>
      <c r="B201" s="247"/>
      <c r="C201" s="248"/>
      <c r="D201" s="227" t="s">
        <v>156</v>
      </c>
      <c r="E201" s="249" t="s">
        <v>19</v>
      </c>
      <c r="F201" s="250" t="s">
        <v>161</v>
      </c>
      <c r="G201" s="248"/>
      <c r="H201" s="251">
        <v>8.4000000000000004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156</v>
      </c>
      <c r="AU201" s="257" t="s">
        <v>85</v>
      </c>
      <c r="AV201" s="15" t="s">
        <v>162</v>
      </c>
      <c r="AW201" s="15" t="s">
        <v>37</v>
      </c>
      <c r="AX201" s="15" t="s">
        <v>75</v>
      </c>
      <c r="AY201" s="257" t="s">
        <v>145</v>
      </c>
    </row>
    <row r="202" s="13" customFormat="1">
      <c r="A202" s="13"/>
      <c r="B202" s="225"/>
      <c r="C202" s="226"/>
      <c r="D202" s="227" t="s">
        <v>156</v>
      </c>
      <c r="E202" s="228" t="s">
        <v>19</v>
      </c>
      <c r="F202" s="229" t="s">
        <v>177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156</v>
      </c>
      <c r="AU202" s="235" t="s">
        <v>85</v>
      </c>
      <c r="AV202" s="13" t="s">
        <v>83</v>
      </c>
      <c r="AW202" s="13" t="s">
        <v>37</v>
      </c>
      <c r="AX202" s="13" t="s">
        <v>75</v>
      </c>
      <c r="AY202" s="235" t="s">
        <v>145</v>
      </c>
    </row>
    <row r="203" s="14" customFormat="1">
      <c r="A203" s="14"/>
      <c r="B203" s="236"/>
      <c r="C203" s="237"/>
      <c r="D203" s="227" t="s">
        <v>156</v>
      </c>
      <c r="E203" s="238" t="s">
        <v>19</v>
      </c>
      <c r="F203" s="239" t="s">
        <v>221</v>
      </c>
      <c r="G203" s="237"/>
      <c r="H203" s="240">
        <v>2.2000000000000002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156</v>
      </c>
      <c r="AU203" s="246" t="s">
        <v>85</v>
      </c>
      <c r="AV203" s="14" t="s">
        <v>85</v>
      </c>
      <c r="AW203" s="14" t="s">
        <v>37</v>
      </c>
      <c r="AX203" s="14" t="s">
        <v>75</v>
      </c>
      <c r="AY203" s="246" t="s">
        <v>145</v>
      </c>
    </row>
    <row r="204" s="15" customFormat="1">
      <c r="A204" s="15"/>
      <c r="B204" s="247"/>
      <c r="C204" s="248"/>
      <c r="D204" s="227" t="s">
        <v>156</v>
      </c>
      <c r="E204" s="249" t="s">
        <v>19</v>
      </c>
      <c r="F204" s="250" t="s">
        <v>161</v>
      </c>
      <c r="G204" s="248"/>
      <c r="H204" s="251">
        <v>2.2000000000000002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156</v>
      </c>
      <c r="AU204" s="257" t="s">
        <v>85</v>
      </c>
      <c r="AV204" s="15" t="s">
        <v>162</v>
      </c>
      <c r="AW204" s="15" t="s">
        <v>37</v>
      </c>
      <c r="AX204" s="15" t="s">
        <v>75</v>
      </c>
      <c r="AY204" s="257" t="s">
        <v>145</v>
      </c>
    </row>
    <row r="205" s="16" customFormat="1">
      <c r="A205" s="16"/>
      <c r="B205" s="258"/>
      <c r="C205" s="259"/>
      <c r="D205" s="227" t="s">
        <v>156</v>
      </c>
      <c r="E205" s="260" t="s">
        <v>19</v>
      </c>
      <c r="F205" s="261" t="s">
        <v>166</v>
      </c>
      <c r="G205" s="259"/>
      <c r="H205" s="262">
        <v>10.600000000000001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8" t="s">
        <v>156</v>
      </c>
      <c r="AU205" s="268" t="s">
        <v>85</v>
      </c>
      <c r="AV205" s="16" t="s">
        <v>152</v>
      </c>
      <c r="AW205" s="16" t="s">
        <v>37</v>
      </c>
      <c r="AX205" s="16" t="s">
        <v>83</v>
      </c>
      <c r="AY205" s="268" t="s">
        <v>145</v>
      </c>
    </row>
    <row r="206" s="2" customFormat="1" ht="16.5" customHeight="1">
      <c r="A206" s="41"/>
      <c r="B206" s="42"/>
      <c r="C206" s="269" t="s">
        <v>222</v>
      </c>
      <c r="D206" s="269" t="s">
        <v>223</v>
      </c>
      <c r="E206" s="270" t="s">
        <v>224</v>
      </c>
      <c r="F206" s="271" t="s">
        <v>225</v>
      </c>
      <c r="G206" s="272" t="s">
        <v>204</v>
      </c>
      <c r="H206" s="273">
        <v>21.199999999999999</v>
      </c>
      <c r="I206" s="274"/>
      <c r="J206" s="275">
        <f>ROUND(I206*H206,2)</f>
        <v>0</v>
      </c>
      <c r="K206" s="271" t="s">
        <v>151</v>
      </c>
      <c r="L206" s="276"/>
      <c r="M206" s="277" t="s">
        <v>19</v>
      </c>
      <c r="N206" s="278" t="s">
        <v>46</v>
      </c>
      <c r="O206" s="87"/>
      <c r="P206" s="216">
        <f>O206*H206</f>
        <v>0</v>
      </c>
      <c r="Q206" s="216">
        <v>1</v>
      </c>
      <c r="R206" s="216">
        <f>Q206*H206</f>
        <v>21.199999999999999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208</v>
      </c>
      <c r="AT206" s="218" t="s">
        <v>223</v>
      </c>
      <c r="AU206" s="218" t="s">
        <v>85</v>
      </c>
      <c r="AY206" s="20" t="s">
        <v>145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152</v>
      </c>
      <c r="BM206" s="218" t="s">
        <v>226</v>
      </c>
    </row>
    <row r="207" s="14" customFormat="1">
      <c r="A207" s="14"/>
      <c r="B207" s="236"/>
      <c r="C207" s="237"/>
      <c r="D207" s="227" t="s">
        <v>156</v>
      </c>
      <c r="E207" s="237"/>
      <c r="F207" s="239" t="s">
        <v>227</v>
      </c>
      <c r="G207" s="237"/>
      <c r="H207" s="240">
        <v>21.199999999999999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156</v>
      </c>
      <c r="AU207" s="246" t="s">
        <v>85</v>
      </c>
      <c r="AV207" s="14" t="s">
        <v>85</v>
      </c>
      <c r="AW207" s="14" t="s">
        <v>4</v>
      </c>
      <c r="AX207" s="14" t="s">
        <v>83</v>
      </c>
      <c r="AY207" s="246" t="s">
        <v>145</v>
      </c>
    </row>
    <row r="208" s="2" customFormat="1" ht="21.75" customHeight="1">
      <c r="A208" s="41"/>
      <c r="B208" s="42"/>
      <c r="C208" s="207" t="s">
        <v>228</v>
      </c>
      <c r="D208" s="207" t="s">
        <v>147</v>
      </c>
      <c r="E208" s="208" t="s">
        <v>229</v>
      </c>
      <c r="F208" s="209" t="s">
        <v>230</v>
      </c>
      <c r="G208" s="210" t="s">
        <v>231</v>
      </c>
      <c r="H208" s="211">
        <v>122.49500000000001</v>
      </c>
      <c r="I208" s="212"/>
      <c r="J208" s="213">
        <f>ROUND(I208*H208,2)</f>
        <v>0</v>
      </c>
      <c r="K208" s="209" t="s">
        <v>151</v>
      </c>
      <c r="L208" s="47"/>
      <c r="M208" s="214" t="s">
        <v>19</v>
      </c>
      <c r="N208" s="215" t="s">
        <v>46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152</v>
      </c>
      <c r="AT208" s="218" t="s">
        <v>147</v>
      </c>
      <c r="AU208" s="218" t="s">
        <v>85</v>
      </c>
      <c r="AY208" s="20" t="s">
        <v>145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83</v>
      </c>
      <c r="BK208" s="219">
        <f>ROUND(I208*H208,2)</f>
        <v>0</v>
      </c>
      <c r="BL208" s="20" t="s">
        <v>152</v>
      </c>
      <c r="BM208" s="218" t="s">
        <v>232</v>
      </c>
    </row>
    <row r="209" s="2" customFormat="1">
      <c r="A209" s="41"/>
      <c r="B209" s="42"/>
      <c r="C209" s="43"/>
      <c r="D209" s="220" t="s">
        <v>154</v>
      </c>
      <c r="E209" s="43"/>
      <c r="F209" s="221" t="s">
        <v>233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154</v>
      </c>
      <c r="AU209" s="20" t="s">
        <v>85</v>
      </c>
    </row>
    <row r="210" s="13" customFormat="1">
      <c r="A210" s="13"/>
      <c r="B210" s="225"/>
      <c r="C210" s="226"/>
      <c r="D210" s="227" t="s">
        <v>156</v>
      </c>
      <c r="E210" s="228" t="s">
        <v>19</v>
      </c>
      <c r="F210" s="229" t="s">
        <v>157</v>
      </c>
      <c r="G210" s="226"/>
      <c r="H210" s="228" t="s">
        <v>19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156</v>
      </c>
      <c r="AU210" s="235" t="s">
        <v>85</v>
      </c>
      <c r="AV210" s="13" t="s">
        <v>83</v>
      </c>
      <c r="AW210" s="13" t="s">
        <v>37</v>
      </c>
      <c r="AX210" s="13" t="s">
        <v>75</v>
      </c>
      <c r="AY210" s="235" t="s">
        <v>145</v>
      </c>
    </row>
    <row r="211" s="13" customFormat="1">
      <c r="A211" s="13"/>
      <c r="B211" s="225"/>
      <c r="C211" s="226"/>
      <c r="D211" s="227" t="s">
        <v>156</v>
      </c>
      <c r="E211" s="228" t="s">
        <v>19</v>
      </c>
      <c r="F211" s="229" t="s">
        <v>158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156</v>
      </c>
      <c r="AU211" s="235" t="s">
        <v>85</v>
      </c>
      <c r="AV211" s="13" t="s">
        <v>83</v>
      </c>
      <c r="AW211" s="13" t="s">
        <v>37</v>
      </c>
      <c r="AX211" s="13" t="s">
        <v>75</v>
      </c>
      <c r="AY211" s="235" t="s">
        <v>145</v>
      </c>
    </row>
    <row r="212" s="14" customFormat="1">
      <c r="A212" s="14"/>
      <c r="B212" s="236"/>
      <c r="C212" s="237"/>
      <c r="D212" s="227" t="s">
        <v>156</v>
      </c>
      <c r="E212" s="238" t="s">
        <v>19</v>
      </c>
      <c r="F212" s="239" t="s">
        <v>234</v>
      </c>
      <c r="G212" s="237"/>
      <c r="H212" s="240">
        <v>41.700000000000003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156</v>
      </c>
      <c r="AU212" s="246" t="s">
        <v>85</v>
      </c>
      <c r="AV212" s="14" t="s">
        <v>85</v>
      </c>
      <c r="AW212" s="14" t="s">
        <v>37</v>
      </c>
      <c r="AX212" s="14" t="s">
        <v>75</v>
      </c>
      <c r="AY212" s="246" t="s">
        <v>145</v>
      </c>
    </row>
    <row r="213" s="14" customFormat="1">
      <c r="A213" s="14"/>
      <c r="B213" s="236"/>
      <c r="C213" s="237"/>
      <c r="D213" s="227" t="s">
        <v>156</v>
      </c>
      <c r="E213" s="238" t="s">
        <v>19</v>
      </c>
      <c r="F213" s="239" t="s">
        <v>235</v>
      </c>
      <c r="G213" s="237"/>
      <c r="H213" s="240">
        <v>71.495000000000005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156</v>
      </c>
      <c r="AU213" s="246" t="s">
        <v>85</v>
      </c>
      <c r="AV213" s="14" t="s">
        <v>85</v>
      </c>
      <c r="AW213" s="14" t="s">
        <v>37</v>
      </c>
      <c r="AX213" s="14" t="s">
        <v>75</v>
      </c>
      <c r="AY213" s="246" t="s">
        <v>145</v>
      </c>
    </row>
    <row r="214" s="15" customFormat="1">
      <c r="A214" s="15"/>
      <c r="B214" s="247"/>
      <c r="C214" s="248"/>
      <c r="D214" s="227" t="s">
        <v>156</v>
      </c>
      <c r="E214" s="249" t="s">
        <v>19</v>
      </c>
      <c r="F214" s="250" t="s">
        <v>161</v>
      </c>
      <c r="G214" s="248"/>
      <c r="H214" s="251">
        <v>113.19499999999999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7" t="s">
        <v>156</v>
      </c>
      <c r="AU214" s="257" t="s">
        <v>85</v>
      </c>
      <c r="AV214" s="15" t="s">
        <v>162</v>
      </c>
      <c r="AW214" s="15" t="s">
        <v>37</v>
      </c>
      <c r="AX214" s="15" t="s">
        <v>75</v>
      </c>
      <c r="AY214" s="257" t="s">
        <v>145</v>
      </c>
    </row>
    <row r="215" s="13" customFormat="1">
      <c r="A215" s="13"/>
      <c r="B215" s="225"/>
      <c r="C215" s="226"/>
      <c r="D215" s="227" t="s">
        <v>156</v>
      </c>
      <c r="E215" s="228" t="s">
        <v>19</v>
      </c>
      <c r="F215" s="229" t="s">
        <v>163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156</v>
      </c>
      <c r="AU215" s="235" t="s">
        <v>85</v>
      </c>
      <c r="AV215" s="13" t="s">
        <v>83</v>
      </c>
      <c r="AW215" s="13" t="s">
        <v>37</v>
      </c>
      <c r="AX215" s="13" t="s">
        <v>75</v>
      </c>
      <c r="AY215" s="235" t="s">
        <v>145</v>
      </c>
    </row>
    <row r="216" s="13" customFormat="1">
      <c r="A216" s="13"/>
      <c r="B216" s="225"/>
      <c r="C216" s="226"/>
      <c r="D216" s="227" t="s">
        <v>156</v>
      </c>
      <c r="E216" s="228" t="s">
        <v>19</v>
      </c>
      <c r="F216" s="229" t="s">
        <v>164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156</v>
      </c>
      <c r="AU216" s="235" t="s">
        <v>85</v>
      </c>
      <c r="AV216" s="13" t="s">
        <v>83</v>
      </c>
      <c r="AW216" s="13" t="s">
        <v>37</v>
      </c>
      <c r="AX216" s="13" t="s">
        <v>75</v>
      </c>
      <c r="AY216" s="235" t="s">
        <v>145</v>
      </c>
    </row>
    <row r="217" s="14" customFormat="1">
      <c r="A217" s="14"/>
      <c r="B217" s="236"/>
      <c r="C217" s="237"/>
      <c r="D217" s="227" t="s">
        <v>156</v>
      </c>
      <c r="E217" s="238" t="s">
        <v>19</v>
      </c>
      <c r="F217" s="239" t="s">
        <v>236</v>
      </c>
      <c r="G217" s="237"/>
      <c r="H217" s="240">
        <v>9.3000000000000007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156</v>
      </c>
      <c r="AU217" s="246" t="s">
        <v>85</v>
      </c>
      <c r="AV217" s="14" t="s">
        <v>85</v>
      </c>
      <c r="AW217" s="14" t="s">
        <v>37</v>
      </c>
      <c r="AX217" s="14" t="s">
        <v>75</v>
      </c>
      <c r="AY217" s="246" t="s">
        <v>145</v>
      </c>
    </row>
    <row r="218" s="15" customFormat="1">
      <c r="A218" s="15"/>
      <c r="B218" s="247"/>
      <c r="C218" s="248"/>
      <c r="D218" s="227" t="s">
        <v>156</v>
      </c>
      <c r="E218" s="249" t="s">
        <v>19</v>
      </c>
      <c r="F218" s="250" t="s">
        <v>161</v>
      </c>
      <c r="G218" s="248"/>
      <c r="H218" s="251">
        <v>9.3000000000000007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156</v>
      </c>
      <c r="AU218" s="257" t="s">
        <v>85</v>
      </c>
      <c r="AV218" s="15" t="s">
        <v>162</v>
      </c>
      <c r="AW218" s="15" t="s">
        <v>37</v>
      </c>
      <c r="AX218" s="15" t="s">
        <v>75</v>
      </c>
      <c r="AY218" s="257" t="s">
        <v>145</v>
      </c>
    </row>
    <row r="219" s="16" customFormat="1">
      <c r="A219" s="16"/>
      <c r="B219" s="258"/>
      <c r="C219" s="259"/>
      <c r="D219" s="227" t="s">
        <v>156</v>
      </c>
      <c r="E219" s="260" t="s">
        <v>19</v>
      </c>
      <c r="F219" s="261" t="s">
        <v>166</v>
      </c>
      <c r="G219" s="259"/>
      <c r="H219" s="262">
        <v>122.49500000000001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8" t="s">
        <v>156</v>
      </c>
      <c r="AU219" s="268" t="s">
        <v>85</v>
      </c>
      <c r="AV219" s="16" t="s">
        <v>152</v>
      </c>
      <c r="AW219" s="16" t="s">
        <v>37</v>
      </c>
      <c r="AX219" s="16" t="s">
        <v>83</v>
      </c>
      <c r="AY219" s="268" t="s">
        <v>145</v>
      </c>
    </row>
    <row r="220" s="12" customFormat="1" ht="22.8" customHeight="1">
      <c r="A220" s="12"/>
      <c r="B220" s="191"/>
      <c r="C220" s="192"/>
      <c r="D220" s="193" t="s">
        <v>74</v>
      </c>
      <c r="E220" s="205" t="s">
        <v>162</v>
      </c>
      <c r="F220" s="205" t="s">
        <v>237</v>
      </c>
      <c r="G220" s="192"/>
      <c r="H220" s="192"/>
      <c r="I220" s="195"/>
      <c r="J220" s="206">
        <f>BK220</f>
        <v>0</v>
      </c>
      <c r="K220" s="192"/>
      <c r="L220" s="197"/>
      <c r="M220" s="198"/>
      <c r="N220" s="199"/>
      <c r="O220" s="199"/>
      <c r="P220" s="200">
        <f>SUM(P221:P301)</f>
        <v>0</v>
      </c>
      <c r="Q220" s="199"/>
      <c r="R220" s="200">
        <f>SUM(R221:R301)</f>
        <v>3.4697940200000001</v>
      </c>
      <c r="S220" s="199"/>
      <c r="T220" s="201">
        <f>SUM(T221:T301)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83</v>
      </c>
      <c r="AT220" s="203" t="s">
        <v>74</v>
      </c>
      <c r="AU220" s="203" t="s">
        <v>83</v>
      </c>
      <c r="AY220" s="202" t="s">
        <v>145</v>
      </c>
      <c r="BK220" s="204">
        <f>SUM(BK221:BK301)</f>
        <v>0</v>
      </c>
    </row>
    <row r="221" s="2" customFormat="1" ht="16.5" customHeight="1">
      <c r="A221" s="41"/>
      <c r="B221" s="42"/>
      <c r="C221" s="207" t="s">
        <v>8</v>
      </c>
      <c r="D221" s="207" t="s">
        <v>147</v>
      </c>
      <c r="E221" s="208" t="s">
        <v>238</v>
      </c>
      <c r="F221" s="209" t="s">
        <v>239</v>
      </c>
      <c r="G221" s="210" t="s">
        <v>240</v>
      </c>
      <c r="H221" s="211">
        <v>1</v>
      </c>
      <c r="I221" s="212"/>
      <c r="J221" s="213">
        <f>ROUND(I221*H221,2)</f>
        <v>0</v>
      </c>
      <c r="K221" s="209" t="s">
        <v>151</v>
      </c>
      <c r="L221" s="47"/>
      <c r="M221" s="214" t="s">
        <v>19</v>
      </c>
      <c r="N221" s="215" t="s">
        <v>46</v>
      </c>
      <c r="O221" s="87"/>
      <c r="P221" s="216">
        <f>O221*H221</f>
        <v>0</v>
      </c>
      <c r="Q221" s="216">
        <v>0.014999999999999999</v>
      </c>
      <c r="R221" s="216">
        <f>Q221*H221</f>
        <v>0.014999999999999999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152</v>
      </c>
      <c r="AT221" s="218" t="s">
        <v>147</v>
      </c>
      <c r="AU221" s="218" t="s">
        <v>85</v>
      </c>
      <c r="AY221" s="20" t="s">
        <v>145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83</v>
      </c>
      <c r="BK221" s="219">
        <f>ROUND(I221*H221,2)</f>
        <v>0</v>
      </c>
      <c r="BL221" s="20" t="s">
        <v>152</v>
      </c>
      <c r="BM221" s="218" t="s">
        <v>241</v>
      </c>
    </row>
    <row r="222" s="2" customFormat="1">
      <c r="A222" s="41"/>
      <c r="B222" s="42"/>
      <c r="C222" s="43"/>
      <c r="D222" s="220" t="s">
        <v>154</v>
      </c>
      <c r="E222" s="43"/>
      <c r="F222" s="221" t="s">
        <v>242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154</v>
      </c>
      <c r="AU222" s="20" t="s">
        <v>85</v>
      </c>
    </row>
    <row r="223" s="13" customFormat="1">
      <c r="A223" s="13"/>
      <c r="B223" s="225"/>
      <c r="C223" s="226"/>
      <c r="D223" s="227" t="s">
        <v>156</v>
      </c>
      <c r="E223" s="228" t="s">
        <v>19</v>
      </c>
      <c r="F223" s="229" t="s">
        <v>243</v>
      </c>
      <c r="G223" s="226"/>
      <c r="H223" s="228" t="s">
        <v>19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156</v>
      </c>
      <c r="AU223" s="235" t="s">
        <v>85</v>
      </c>
      <c r="AV223" s="13" t="s">
        <v>83</v>
      </c>
      <c r="AW223" s="13" t="s">
        <v>37</v>
      </c>
      <c r="AX223" s="13" t="s">
        <v>75</v>
      </c>
      <c r="AY223" s="235" t="s">
        <v>145</v>
      </c>
    </row>
    <row r="224" s="14" customFormat="1">
      <c r="A224" s="14"/>
      <c r="B224" s="236"/>
      <c r="C224" s="237"/>
      <c r="D224" s="227" t="s">
        <v>156</v>
      </c>
      <c r="E224" s="238" t="s">
        <v>19</v>
      </c>
      <c r="F224" s="239" t="s">
        <v>83</v>
      </c>
      <c r="G224" s="237"/>
      <c r="H224" s="240">
        <v>1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156</v>
      </c>
      <c r="AU224" s="246" t="s">
        <v>85</v>
      </c>
      <c r="AV224" s="14" t="s">
        <v>85</v>
      </c>
      <c r="AW224" s="14" t="s">
        <v>37</v>
      </c>
      <c r="AX224" s="14" t="s">
        <v>75</v>
      </c>
      <c r="AY224" s="246" t="s">
        <v>145</v>
      </c>
    </row>
    <row r="225" s="16" customFormat="1">
      <c r="A225" s="16"/>
      <c r="B225" s="258"/>
      <c r="C225" s="259"/>
      <c r="D225" s="227" t="s">
        <v>156</v>
      </c>
      <c r="E225" s="260" t="s">
        <v>19</v>
      </c>
      <c r="F225" s="261" t="s">
        <v>166</v>
      </c>
      <c r="G225" s="259"/>
      <c r="H225" s="262">
        <v>1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68" t="s">
        <v>156</v>
      </c>
      <c r="AU225" s="268" t="s">
        <v>85</v>
      </c>
      <c r="AV225" s="16" t="s">
        <v>152</v>
      </c>
      <c r="AW225" s="16" t="s">
        <v>37</v>
      </c>
      <c r="AX225" s="16" t="s">
        <v>83</v>
      </c>
      <c r="AY225" s="268" t="s">
        <v>145</v>
      </c>
    </row>
    <row r="226" s="2" customFormat="1" ht="16.5" customHeight="1">
      <c r="A226" s="41"/>
      <c r="B226" s="42"/>
      <c r="C226" s="207" t="s">
        <v>244</v>
      </c>
      <c r="D226" s="207" t="s">
        <v>147</v>
      </c>
      <c r="E226" s="208" t="s">
        <v>245</v>
      </c>
      <c r="F226" s="209" t="s">
        <v>246</v>
      </c>
      <c r="G226" s="210" t="s">
        <v>240</v>
      </c>
      <c r="H226" s="211">
        <v>1</v>
      </c>
      <c r="I226" s="212"/>
      <c r="J226" s="213">
        <f>ROUND(I226*H226,2)</f>
        <v>0</v>
      </c>
      <c r="K226" s="209" t="s">
        <v>151</v>
      </c>
      <c r="L226" s="47"/>
      <c r="M226" s="214" t="s">
        <v>19</v>
      </c>
      <c r="N226" s="215" t="s">
        <v>46</v>
      </c>
      <c r="O226" s="87"/>
      <c r="P226" s="216">
        <f>O226*H226</f>
        <v>0</v>
      </c>
      <c r="Q226" s="216">
        <v>0.022200000000000001</v>
      </c>
      <c r="R226" s="216">
        <f>Q226*H226</f>
        <v>0.022200000000000001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152</v>
      </c>
      <c r="AT226" s="218" t="s">
        <v>147</v>
      </c>
      <c r="AU226" s="218" t="s">
        <v>85</v>
      </c>
      <c r="AY226" s="20" t="s">
        <v>145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83</v>
      </c>
      <c r="BK226" s="219">
        <f>ROUND(I226*H226,2)</f>
        <v>0</v>
      </c>
      <c r="BL226" s="20" t="s">
        <v>152</v>
      </c>
      <c r="BM226" s="218" t="s">
        <v>247</v>
      </c>
    </row>
    <row r="227" s="2" customFormat="1">
      <c r="A227" s="41"/>
      <c r="B227" s="42"/>
      <c r="C227" s="43"/>
      <c r="D227" s="220" t="s">
        <v>154</v>
      </c>
      <c r="E227" s="43"/>
      <c r="F227" s="221" t="s">
        <v>248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154</v>
      </c>
      <c r="AU227" s="20" t="s">
        <v>85</v>
      </c>
    </row>
    <row r="228" s="13" customFormat="1">
      <c r="A228" s="13"/>
      <c r="B228" s="225"/>
      <c r="C228" s="226"/>
      <c r="D228" s="227" t="s">
        <v>156</v>
      </c>
      <c r="E228" s="228" t="s">
        <v>19</v>
      </c>
      <c r="F228" s="229" t="s">
        <v>243</v>
      </c>
      <c r="G228" s="226"/>
      <c r="H228" s="228" t="s">
        <v>19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156</v>
      </c>
      <c r="AU228" s="235" t="s">
        <v>85</v>
      </c>
      <c r="AV228" s="13" t="s">
        <v>83</v>
      </c>
      <c r="AW228" s="13" t="s">
        <v>37</v>
      </c>
      <c r="AX228" s="13" t="s">
        <v>75</v>
      </c>
      <c r="AY228" s="235" t="s">
        <v>145</v>
      </c>
    </row>
    <row r="229" s="14" customFormat="1">
      <c r="A229" s="14"/>
      <c r="B229" s="236"/>
      <c r="C229" s="237"/>
      <c r="D229" s="227" t="s">
        <v>156</v>
      </c>
      <c r="E229" s="238" t="s">
        <v>19</v>
      </c>
      <c r="F229" s="239" t="s">
        <v>83</v>
      </c>
      <c r="G229" s="237"/>
      <c r="H229" s="240">
        <v>1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156</v>
      </c>
      <c r="AU229" s="246" t="s">
        <v>85</v>
      </c>
      <c r="AV229" s="14" t="s">
        <v>85</v>
      </c>
      <c r="AW229" s="14" t="s">
        <v>37</v>
      </c>
      <c r="AX229" s="14" t="s">
        <v>75</v>
      </c>
      <c r="AY229" s="246" t="s">
        <v>145</v>
      </c>
    </row>
    <row r="230" s="16" customFormat="1">
      <c r="A230" s="16"/>
      <c r="B230" s="258"/>
      <c r="C230" s="259"/>
      <c r="D230" s="227" t="s">
        <v>156</v>
      </c>
      <c r="E230" s="260" t="s">
        <v>19</v>
      </c>
      <c r="F230" s="261" t="s">
        <v>166</v>
      </c>
      <c r="G230" s="259"/>
      <c r="H230" s="262">
        <v>1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68" t="s">
        <v>156</v>
      </c>
      <c r="AU230" s="268" t="s">
        <v>85</v>
      </c>
      <c r="AV230" s="16" t="s">
        <v>152</v>
      </c>
      <c r="AW230" s="16" t="s">
        <v>37</v>
      </c>
      <c r="AX230" s="16" t="s">
        <v>83</v>
      </c>
      <c r="AY230" s="268" t="s">
        <v>145</v>
      </c>
    </row>
    <row r="231" s="2" customFormat="1" ht="16.5" customHeight="1">
      <c r="A231" s="41"/>
      <c r="B231" s="42"/>
      <c r="C231" s="207" t="s">
        <v>249</v>
      </c>
      <c r="D231" s="207" t="s">
        <v>147</v>
      </c>
      <c r="E231" s="208" t="s">
        <v>250</v>
      </c>
      <c r="F231" s="209" t="s">
        <v>251</v>
      </c>
      <c r="G231" s="210" t="s">
        <v>240</v>
      </c>
      <c r="H231" s="211">
        <v>1</v>
      </c>
      <c r="I231" s="212"/>
      <c r="J231" s="213">
        <f>ROUND(I231*H231,2)</f>
        <v>0</v>
      </c>
      <c r="K231" s="209" t="s">
        <v>151</v>
      </c>
      <c r="L231" s="47"/>
      <c r="M231" s="214" t="s">
        <v>19</v>
      </c>
      <c r="N231" s="215" t="s">
        <v>46</v>
      </c>
      <c r="O231" s="87"/>
      <c r="P231" s="216">
        <f>O231*H231</f>
        <v>0</v>
      </c>
      <c r="Q231" s="216">
        <v>0.0011000000000000001</v>
      </c>
      <c r="R231" s="216">
        <f>Q231*H231</f>
        <v>0.0011000000000000001</v>
      </c>
      <c r="S231" s="216">
        <v>0</v>
      </c>
      <c r="T231" s="21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8" t="s">
        <v>152</v>
      </c>
      <c r="AT231" s="218" t="s">
        <v>147</v>
      </c>
      <c r="AU231" s="218" t="s">
        <v>85</v>
      </c>
      <c r="AY231" s="20" t="s">
        <v>145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20" t="s">
        <v>83</v>
      </c>
      <c r="BK231" s="219">
        <f>ROUND(I231*H231,2)</f>
        <v>0</v>
      </c>
      <c r="BL231" s="20" t="s">
        <v>152</v>
      </c>
      <c r="BM231" s="218" t="s">
        <v>252</v>
      </c>
    </row>
    <row r="232" s="2" customFormat="1">
      <c r="A232" s="41"/>
      <c r="B232" s="42"/>
      <c r="C232" s="43"/>
      <c r="D232" s="220" t="s">
        <v>154</v>
      </c>
      <c r="E232" s="43"/>
      <c r="F232" s="221" t="s">
        <v>253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154</v>
      </c>
      <c r="AU232" s="20" t="s">
        <v>85</v>
      </c>
    </row>
    <row r="233" s="2" customFormat="1" ht="24.15" customHeight="1">
      <c r="A233" s="41"/>
      <c r="B233" s="42"/>
      <c r="C233" s="207" t="s">
        <v>254</v>
      </c>
      <c r="D233" s="207" t="s">
        <v>147</v>
      </c>
      <c r="E233" s="208" t="s">
        <v>255</v>
      </c>
      <c r="F233" s="209" t="s">
        <v>256</v>
      </c>
      <c r="G233" s="210" t="s">
        <v>240</v>
      </c>
      <c r="H233" s="211">
        <v>5</v>
      </c>
      <c r="I233" s="212"/>
      <c r="J233" s="213">
        <f>ROUND(I233*H233,2)</f>
        <v>0</v>
      </c>
      <c r="K233" s="209" t="s">
        <v>151</v>
      </c>
      <c r="L233" s="47"/>
      <c r="M233" s="214" t="s">
        <v>19</v>
      </c>
      <c r="N233" s="215" t="s">
        <v>46</v>
      </c>
      <c r="O233" s="87"/>
      <c r="P233" s="216">
        <f>O233*H233</f>
        <v>0</v>
      </c>
      <c r="Q233" s="216">
        <v>0.022280000000000001</v>
      </c>
      <c r="R233" s="216">
        <f>Q233*H233</f>
        <v>0.1114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152</v>
      </c>
      <c r="AT233" s="218" t="s">
        <v>147</v>
      </c>
      <c r="AU233" s="218" t="s">
        <v>85</v>
      </c>
      <c r="AY233" s="20" t="s">
        <v>145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83</v>
      </c>
      <c r="BK233" s="219">
        <f>ROUND(I233*H233,2)</f>
        <v>0</v>
      </c>
      <c r="BL233" s="20" t="s">
        <v>152</v>
      </c>
      <c r="BM233" s="218" t="s">
        <v>257</v>
      </c>
    </row>
    <row r="234" s="2" customFormat="1">
      <c r="A234" s="41"/>
      <c r="B234" s="42"/>
      <c r="C234" s="43"/>
      <c r="D234" s="220" t="s">
        <v>154</v>
      </c>
      <c r="E234" s="43"/>
      <c r="F234" s="221" t="s">
        <v>258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154</v>
      </c>
      <c r="AU234" s="20" t="s">
        <v>85</v>
      </c>
    </row>
    <row r="235" s="13" customFormat="1">
      <c r="A235" s="13"/>
      <c r="B235" s="225"/>
      <c r="C235" s="226"/>
      <c r="D235" s="227" t="s">
        <v>156</v>
      </c>
      <c r="E235" s="228" t="s">
        <v>19</v>
      </c>
      <c r="F235" s="229" t="s">
        <v>259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156</v>
      </c>
      <c r="AU235" s="235" t="s">
        <v>85</v>
      </c>
      <c r="AV235" s="13" t="s">
        <v>83</v>
      </c>
      <c r="AW235" s="13" t="s">
        <v>37</v>
      </c>
      <c r="AX235" s="13" t="s">
        <v>75</v>
      </c>
      <c r="AY235" s="235" t="s">
        <v>145</v>
      </c>
    </row>
    <row r="236" s="14" customFormat="1">
      <c r="A236" s="14"/>
      <c r="B236" s="236"/>
      <c r="C236" s="237"/>
      <c r="D236" s="227" t="s">
        <v>156</v>
      </c>
      <c r="E236" s="238" t="s">
        <v>19</v>
      </c>
      <c r="F236" s="239" t="s">
        <v>152</v>
      </c>
      <c r="G236" s="237"/>
      <c r="H236" s="240">
        <v>4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156</v>
      </c>
      <c r="AU236" s="246" t="s">
        <v>85</v>
      </c>
      <c r="AV236" s="14" t="s">
        <v>85</v>
      </c>
      <c r="AW236" s="14" t="s">
        <v>37</v>
      </c>
      <c r="AX236" s="14" t="s">
        <v>75</v>
      </c>
      <c r="AY236" s="246" t="s">
        <v>145</v>
      </c>
    </row>
    <row r="237" s="15" customFormat="1">
      <c r="A237" s="15"/>
      <c r="B237" s="247"/>
      <c r="C237" s="248"/>
      <c r="D237" s="227" t="s">
        <v>156</v>
      </c>
      <c r="E237" s="249" t="s">
        <v>19</v>
      </c>
      <c r="F237" s="250" t="s">
        <v>161</v>
      </c>
      <c r="G237" s="248"/>
      <c r="H237" s="251">
        <v>4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156</v>
      </c>
      <c r="AU237" s="257" t="s">
        <v>85</v>
      </c>
      <c r="AV237" s="15" t="s">
        <v>162</v>
      </c>
      <c r="AW237" s="15" t="s">
        <v>37</v>
      </c>
      <c r="AX237" s="15" t="s">
        <v>75</v>
      </c>
      <c r="AY237" s="257" t="s">
        <v>145</v>
      </c>
    </row>
    <row r="238" s="13" customFormat="1">
      <c r="A238" s="13"/>
      <c r="B238" s="225"/>
      <c r="C238" s="226"/>
      <c r="D238" s="227" t="s">
        <v>156</v>
      </c>
      <c r="E238" s="228" t="s">
        <v>19</v>
      </c>
      <c r="F238" s="229" t="s">
        <v>260</v>
      </c>
      <c r="G238" s="226"/>
      <c r="H238" s="228" t="s">
        <v>19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156</v>
      </c>
      <c r="AU238" s="235" t="s">
        <v>85</v>
      </c>
      <c r="AV238" s="13" t="s">
        <v>83</v>
      </c>
      <c r="AW238" s="13" t="s">
        <v>37</v>
      </c>
      <c r="AX238" s="13" t="s">
        <v>75</v>
      </c>
      <c r="AY238" s="235" t="s">
        <v>145</v>
      </c>
    </row>
    <row r="239" s="14" customFormat="1">
      <c r="A239" s="14"/>
      <c r="B239" s="236"/>
      <c r="C239" s="237"/>
      <c r="D239" s="227" t="s">
        <v>156</v>
      </c>
      <c r="E239" s="238" t="s">
        <v>19</v>
      </c>
      <c r="F239" s="239" t="s">
        <v>83</v>
      </c>
      <c r="G239" s="237"/>
      <c r="H239" s="240">
        <v>1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156</v>
      </c>
      <c r="AU239" s="246" t="s">
        <v>85</v>
      </c>
      <c r="AV239" s="14" t="s">
        <v>85</v>
      </c>
      <c r="AW239" s="14" t="s">
        <v>37</v>
      </c>
      <c r="AX239" s="14" t="s">
        <v>75</v>
      </c>
      <c r="AY239" s="246" t="s">
        <v>145</v>
      </c>
    </row>
    <row r="240" s="15" customFormat="1">
      <c r="A240" s="15"/>
      <c r="B240" s="247"/>
      <c r="C240" s="248"/>
      <c r="D240" s="227" t="s">
        <v>156</v>
      </c>
      <c r="E240" s="249" t="s">
        <v>19</v>
      </c>
      <c r="F240" s="250" t="s">
        <v>161</v>
      </c>
      <c r="G240" s="248"/>
      <c r="H240" s="251">
        <v>1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7" t="s">
        <v>156</v>
      </c>
      <c r="AU240" s="257" t="s">
        <v>85</v>
      </c>
      <c r="AV240" s="15" t="s">
        <v>162</v>
      </c>
      <c r="AW240" s="15" t="s">
        <v>37</v>
      </c>
      <c r="AX240" s="15" t="s">
        <v>75</v>
      </c>
      <c r="AY240" s="257" t="s">
        <v>145</v>
      </c>
    </row>
    <row r="241" s="16" customFormat="1">
      <c r="A241" s="16"/>
      <c r="B241" s="258"/>
      <c r="C241" s="259"/>
      <c r="D241" s="227" t="s">
        <v>156</v>
      </c>
      <c r="E241" s="260" t="s">
        <v>19</v>
      </c>
      <c r="F241" s="261" t="s">
        <v>166</v>
      </c>
      <c r="G241" s="259"/>
      <c r="H241" s="262">
        <v>5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8" t="s">
        <v>156</v>
      </c>
      <c r="AU241" s="268" t="s">
        <v>85</v>
      </c>
      <c r="AV241" s="16" t="s">
        <v>152</v>
      </c>
      <c r="AW241" s="16" t="s">
        <v>37</v>
      </c>
      <c r="AX241" s="16" t="s">
        <v>83</v>
      </c>
      <c r="AY241" s="268" t="s">
        <v>145</v>
      </c>
    </row>
    <row r="242" s="2" customFormat="1" ht="24.15" customHeight="1">
      <c r="A242" s="41"/>
      <c r="B242" s="42"/>
      <c r="C242" s="207" t="s">
        <v>261</v>
      </c>
      <c r="D242" s="207" t="s">
        <v>147</v>
      </c>
      <c r="E242" s="208" t="s">
        <v>262</v>
      </c>
      <c r="F242" s="209" t="s">
        <v>263</v>
      </c>
      <c r="G242" s="210" t="s">
        <v>240</v>
      </c>
      <c r="H242" s="211">
        <v>1</v>
      </c>
      <c r="I242" s="212"/>
      <c r="J242" s="213">
        <f>ROUND(I242*H242,2)</f>
        <v>0</v>
      </c>
      <c r="K242" s="209" t="s">
        <v>151</v>
      </c>
      <c r="L242" s="47"/>
      <c r="M242" s="214" t="s">
        <v>19</v>
      </c>
      <c r="N242" s="215" t="s">
        <v>46</v>
      </c>
      <c r="O242" s="87"/>
      <c r="P242" s="216">
        <f>O242*H242</f>
        <v>0</v>
      </c>
      <c r="Q242" s="216">
        <v>0.026280000000000001</v>
      </c>
      <c r="R242" s="216">
        <f>Q242*H242</f>
        <v>0.026280000000000001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152</v>
      </c>
      <c r="AT242" s="218" t="s">
        <v>147</v>
      </c>
      <c r="AU242" s="218" t="s">
        <v>85</v>
      </c>
      <c r="AY242" s="20" t="s">
        <v>145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83</v>
      </c>
      <c r="BK242" s="219">
        <f>ROUND(I242*H242,2)</f>
        <v>0</v>
      </c>
      <c r="BL242" s="20" t="s">
        <v>152</v>
      </c>
      <c r="BM242" s="218" t="s">
        <v>264</v>
      </c>
    </row>
    <row r="243" s="2" customFormat="1">
      <c r="A243" s="41"/>
      <c r="B243" s="42"/>
      <c r="C243" s="43"/>
      <c r="D243" s="220" t="s">
        <v>154</v>
      </c>
      <c r="E243" s="43"/>
      <c r="F243" s="221" t="s">
        <v>265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154</v>
      </c>
      <c r="AU243" s="20" t="s">
        <v>85</v>
      </c>
    </row>
    <row r="244" s="13" customFormat="1">
      <c r="A244" s="13"/>
      <c r="B244" s="225"/>
      <c r="C244" s="226"/>
      <c r="D244" s="227" t="s">
        <v>156</v>
      </c>
      <c r="E244" s="228" t="s">
        <v>19</v>
      </c>
      <c r="F244" s="229" t="s">
        <v>266</v>
      </c>
      <c r="G244" s="226"/>
      <c r="H244" s="228" t="s">
        <v>19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156</v>
      </c>
      <c r="AU244" s="235" t="s">
        <v>85</v>
      </c>
      <c r="AV244" s="13" t="s">
        <v>83</v>
      </c>
      <c r="AW244" s="13" t="s">
        <v>37</v>
      </c>
      <c r="AX244" s="13" t="s">
        <v>75</v>
      </c>
      <c r="AY244" s="235" t="s">
        <v>145</v>
      </c>
    </row>
    <row r="245" s="14" customFormat="1">
      <c r="A245" s="14"/>
      <c r="B245" s="236"/>
      <c r="C245" s="237"/>
      <c r="D245" s="227" t="s">
        <v>156</v>
      </c>
      <c r="E245" s="238" t="s">
        <v>19</v>
      </c>
      <c r="F245" s="239" t="s">
        <v>83</v>
      </c>
      <c r="G245" s="237"/>
      <c r="H245" s="240">
        <v>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156</v>
      </c>
      <c r="AU245" s="246" t="s">
        <v>85</v>
      </c>
      <c r="AV245" s="14" t="s">
        <v>85</v>
      </c>
      <c r="AW245" s="14" t="s">
        <v>37</v>
      </c>
      <c r="AX245" s="14" t="s">
        <v>75</v>
      </c>
      <c r="AY245" s="246" t="s">
        <v>145</v>
      </c>
    </row>
    <row r="246" s="16" customFormat="1">
      <c r="A246" s="16"/>
      <c r="B246" s="258"/>
      <c r="C246" s="259"/>
      <c r="D246" s="227" t="s">
        <v>156</v>
      </c>
      <c r="E246" s="260" t="s">
        <v>19</v>
      </c>
      <c r="F246" s="261" t="s">
        <v>166</v>
      </c>
      <c r="G246" s="259"/>
      <c r="H246" s="262">
        <v>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8" t="s">
        <v>156</v>
      </c>
      <c r="AU246" s="268" t="s">
        <v>85</v>
      </c>
      <c r="AV246" s="16" t="s">
        <v>152</v>
      </c>
      <c r="AW246" s="16" t="s">
        <v>37</v>
      </c>
      <c r="AX246" s="16" t="s">
        <v>83</v>
      </c>
      <c r="AY246" s="268" t="s">
        <v>145</v>
      </c>
    </row>
    <row r="247" s="2" customFormat="1" ht="16.5" customHeight="1">
      <c r="A247" s="41"/>
      <c r="B247" s="42"/>
      <c r="C247" s="207" t="s">
        <v>267</v>
      </c>
      <c r="D247" s="207" t="s">
        <v>147</v>
      </c>
      <c r="E247" s="208" t="s">
        <v>268</v>
      </c>
      <c r="F247" s="209" t="s">
        <v>269</v>
      </c>
      <c r="G247" s="210" t="s">
        <v>150</v>
      </c>
      <c r="H247" s="211">
        <v>0.14099999999999999</v>
      </c>
      <c r="I247" s="212"/>
      <c r="J247" s="213">
        <f>ROUND(I247*H247,2)</f>
        <v>0</v>
      </c>
      <c r="K247" s="209" t="s">
        <v>151</v>
      </c>
      <c r="L247" s="47"/>
      <c r="M247" s="214" t="s">
        <v>19</v>
      </c>
      <c r="N247" s="215" t="s">
        <v>46</v>
      </c>
      <c r="O247" s="87"/>
      <c r="P247" s="216">
        <f>O247*H247</f>
        <v>0</v>
      </c>
      <c r="Q247" s="216">
        <v>1.94302</v>
      </c>
      <c r="R247" s="216">
        <f>Q247*H247</f>
        <v>0.27396581999999997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152</v>
      </c>
      <c r="AT247" s="218" t="s">
        <v>147</v>
      </c>
      <c r="AU247" s="218" t="s">
        <v>85</v>
      </c>
      <c r="AY247" s="20" t="s">
        <v>145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83</v>
      </c>
      <c r="BK247" s="219">
        <f>ROUND(I247*H247,2)</f>
        <v>0</v>
      </c>
      <c r="BL247" s="20" t="s">
        <v>152</v>
      </c>
      <c r="BM247" s="218" t="s">
        <v>270</v>
      </c>
    </row>
    <row r="248" s="2" customFormat="1">
      <c r="A248" s="41"/>
      <c r="B248" s="42"/>
      <c r="C248" s="43"/>
      <c r="D248" s="220" t="s">
        <v>154</v>
      </c>
      <c r="E248" s="43"/>
      <c r="F248" s="221" t="s">
        <v>271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154</v>
      </c>
      <c r="AU248" s="20" t="s">
        <v>85</v>
      </c>
    </row>
    <row r="249" s="13" customFormat="1">
      <c r="A249" s="13"/>
      <c r="B249" s="225"/>
      <c r="C249" s="226"/>
      <c r="D249" s="227" t="s">
        <v>156</v>
      </c>
      <c r="E249" s="228" t="s">
        <v>19</v>
      </c>
      <c r="F249" s="229" t="s">
        <v>272</v>
      </c>
      <c r="G249" s="226"/>
      <c r="H249" s="228" t="s">
        <v>19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156</v>
      </c>
      <c r="AU249" s="235" t="s">
        <v>85</v>
      </c>
      <c r="AV249" s="13" t="s">
        <v>83</v>
      </c>
      <c r="AW249" s="13" t="s">
        <v>37</v>
      </c>
      <c r="AX249" s="13" t="s">
        <v>75</v>
      </c>
      <c r="AY249" s="235" t="s">
        <v>145</v>
      </c>
    </row>
    <row r="250" s="14" customFormat="1">
      <c r="A250" s="14"/>
      <c r="B250" s="236"/>
      <c r="C250" s="237"/>
      <c r="D250" s="227" t="s">
        <v>156</v>
      </c>
      <c r="E250" s="238" t="s">
        <v>19</v>
      </c>
      <c r="F250" s="239" t="s">
        <v>273</v>
      </c>
      <c r="G250" s="237"/>
      <c r="H250" s="240">
        <v>0.14099999999999999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156</v>
      </c>
      <c r="AU250" s="246" t="s">
        <v>85</v>
      </c>
      <c r="AV250" s="14" t="s">
        <v>85</v>
      </c>
      <c r="AW250" s="14" t="s">
        <v>37</v>
      </c>
      <c r="AX250" s="14" t="s">
        <v>75</v>
      </c>
      <c r="AY250" s="246" t="s">
        <v>145</v>
      </c>
    </row>
    <row r="251" s="16" customFormat="1">
      <c r="A251" s="16"/>
      <c r="B251" s="258"/>
      <c r="C251" s="259"/>
      <c r="D251" s="227" t="s">
        <v>156</v>
      </c>
      <c r="E251" s="260" t="s">
        <v>19</v>
      </c>
      <c r="F251" s="261" t="s">
        <v>166</v>
      </c>
      <c r="G251" s="259"/>
      <c r="H251" s="262">
        <v>0.14099999999999999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68" t="s">
        <v>156</v>
      </c>
      <c r="AU251" s="268" t="s">
        <v>85</v>
      </c>
      <c r="AV251" s="16" t="s">
        <v>152</v>
      </c>
      <c r="AW251" s="16" t="s">
        <v>37</v>
      </c>
      <c r="AX251" s="16" t="s">
        <v>83</v>
      </c>
      <c r="AY251" s="268" t="s">
        <v>145</v>
      </c>
    </row>
    <row r="252" s="2" customFormat="1" ht="16.5" customHeight="1">
      <c r="A252" s="41"/>
      <c r="B252" s="42"/>
      <c r="C252" s="207" t="s">
        <v>274</v>
      </c>
      <c r="D252" s="207" t="s">
        <v>147</v>
      </c>
      <c r="E252" s="208" t="s">
        <v>275</v>
      </c>
      <c r="F252" s="209" t="s">
        <v>276</v>
      </c>
      <c r="G252" s="210" t="s">
        <v>204</v>
      </c>
      <c r="H252" s="211">
        <v>0.094</v>
      </c>
      <c r="I252" s="212"/>
      <c r="J252" s="213">
        <f>ROUND(I252*H252,2)</f>
        <v>0</v>
      </c>
      <c r="K252" s="209" t="s">
        <v>151</v>
      </c>
      <c r="L252" s="47"/>
      <c r="M252" s="214" t="s">
        <v>19</v>
      </c>
      <c r="N252" s="215" t="s">
        <v>46</v>
      </c>
      <c r="O252" s="87"/>
      <c r="P252" s="216">
        <f>O252*H252</f>
        <v>0</v>
      </c>
      <c r="Q252" s="216">
        <v>1.0900000000000001</v>
      </c>
      <c r="R252" s="216">
        <f>Q252*H252</f>
        <v>0.10246000000000001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152</v>
      </c>
      <c r="AT252" s="218" t="s">
        <v>147</v>
      </c>
      <c r="AU252" s="218" t="s">
        <v>85</v>
      </c>
      <c r="AY252" s="20" t="s">
        <v>145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83</v>
      </c>
      <c r="BK252" s="219">
        <f>ROUND(I252*H252,2)</f>
        <v>0</v>
      </c>
      <c r="BL252" s="20" t="s">
        <v>152</v>
      </c>
      <c r="BM252" s="218" t="s">
        <v>277</v>
      </c>
    </row>
    <row r="253" s="2" customFormat="1">
      <c r="A253" s="41"/>
      <c r="B253" s="42"/>
      <c r="C253" s="43"/>
      <c r="D253" s="220" t="s">
        <v>154</v>
      </c>
      <c r="E253" s="43"/>
      <c r="F253" s="221" t="s">
        <v>278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154</v>
      </c>
      <c r="AU253" s="20" t="s">
        <v>85</v>
      </c>
    </row>
    <row r="254" s="13" customFormat="1">
      <c r="A254" s="13"/>
      <c r="B254" s="225"/>
      <c r="C254" s="226"/>
      <c r="D254" s="227" t="s">
        <v>156</v>
      </c>
      <c r="E254" s="228" t="s">
        <v>19</v>
      </c>
      <c r="F254" s="229" t="s">
        <v>279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156</v>
      </c>
      <c r="AU254" s="235" t="s">
        <v>85</v>
      </c>
      <c r="AV254" s="13" t="s">
        <v>83</v>
      </c>
      <c r="AW254" s="13" t="s">
        <v>37</v>
      </c>
      <c r="AX254" s="13" t="s">
        <v>75</v>
      </c>
      <c r="AY254" s="235" t="s">
        <v>145</v>
      </c>
    </row>
    <row r="255" s="13" customFormat="1">
      <c r="A255" s="13"/>
      <c r="B255" s="225"/>
      <c r="C255" s="226"/>
      <c r="D255" s="227" t="s">
        <v>156</v>
      </c>
      <c r="E255" s="228" t="s">
        <v>19</v>
      </c>
      <c r="F255" s="229" t="s">
        <v>280</v>
      </c>
      <c r="G255" s="226"/>
      <c r="H255" s="228" t="s">
        <v>19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156</v>
      </c>
      <c r="AU255" s="235" t="s">
        <v>85</v>
      </c>
      <c r="AV255" s="13" t="s">
        <v>83</v>
      </c>
      <c r="AW255" s="13" t="s">
        <v>37</v>
      </c>
      <c r="AX255" s="13" t="s">
        <v>75</v>
      </c>
      <c r="AY255" s="235" t="s">
        <v>145</v>
      </c>
    </row>
    <row r="256" s="14" customFormat="1">
      <c r="A256" s="14"/>
      <c r="B256" s="236"/>
      <c r="C256" s="237"/>
      <c r="D256" s="227" t="s">
        <v>156</v>
      </c>
      <c r="E256" s="238" t="s">
        <v>19</v>
      </c>
      <c r="F256" s="239" t="s">
        <v>281</v>
      </c>
      <c r="G256" s="237"/>
      <c r="H256" s="240">
        <v>0.094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156</v>
      </c>
      <c r="AU256" s="246" t="s">
        <v>85</v>
      </c>
      <c r="AV256" s="14" t="s">
        <v>85</v>
      </c>
      <c r="AW256" s="14" t="s">
        <v>37</v>
      </c>
      <c r="AX256" s="14" t="s">
        <v>75</v>
      </c>
      <c r="AY256" s="246" t="s">
        <v>145</v>
      </c>
    </row>
    <row r="257" s="16" customFormat="1">
      <c r="A257" s="16"/>
      <c r="B257" s="258"/>
      <c r="C257" s="259"/>
      <c r="D257" s="227" t="s">
        <v>156</v>
      </c>
      <c r="E257" s="260" t="s">
        <v>19</v>
      </c>
      <c r="F257" s="261" t="s">
        <v>166</v>
      </c>
      <c r="G257" s="259"/>
      <c r="H257" s="262">
        <v>0.094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8" t="s">
        <v>156</v>
      </c>
      <c r="AU257" s="268" t="s">
        <v>85</v>
      </c>
      <c r="AV257" s="16" t="s">
        <v>152</v>
      </c>
      <c r="AW257" s="16" t="s">
        <v>37</v>
      </c>
      <c r="AX257" s="16" t="s">
        <v>83</v>
      </c>
      <c r="AY257" s="268" t="s">
        <v>145</v>
      </c>
    </row>
    <row r="258" s="2" customFormat="1" ht="24.15" customHeight="1">
      <c r="A258" s="41"/>
      <c r="B258" s="42"/>
      <c r="C258" s="207" t="s">
        <v>282</v>
      </c>
      <c r="D258" s="207" t="s">
        <v>147</v>
      </c>
      <c r="E258" s="208" t="s">
        <v>283</v>
      </c>
      <c r="F258" s="209" t="s">
        <v>284</v>
      </c>
      <c r="G258" s="210" t="s">
        <v>231</v>
      </c>
      <c r="H258" s="211">
        <v>1.7849999999999999</v>
      </c>
      <c r="I258" s="212"/>
      <c r="J258" s="213">
        <f>ROUND(I258*H258,2)</f>
        <v>0</v>
      </c>
      <c r="K258" s="209" t="s">
        <v>151</v>
      </c>
      <c r="L258" s="47"/>
      <c r="M258" s="214" t="s">
        <v>19</v>
      </c>
      <c r="N258" s="215" t="s">
        <v>46</v>
      </c>
      <c r="O258" s="87"/>
      <c r="P258" s="216">
        <f>O258*H258</f>
        <v>0</v>
      </c>
      <c r="Q258" s="216">
        <v>0.27128000000000002</v>
      </c>
      <c r="R258" s="216">
        <f>Q258*H258</f>
        <v>0.48423480000000002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152</v>
      </c>
      <c r="AT258" s="218" t="s">
        <v>147</v>
      </c>
      <c r="AU258" s="218" t="s">
        <v>85</v>
      </c>
      <c r="AY258" s="20" t="s">
        <v>145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83</v>
      </c>
      <c r="BK258" s="219">
        <f>ROUND(I258*H258,2)</f>
        <v>0</v>
      </c>
      <c r="BL258" s="20" t="s">
        <v>152</v>
      </c>
      <c r="BM258" s="218" t="s">
        <v>285</v>
      </c>
    </row>
    <row r="259" s="2" customFormat="1">
      <c r="A259" s="41"/>
      <c r="B259" s="42"/>
      <c r="C259" s="43"/>
      <c r="D259" s="220" t="s">
        <v>154</v>
      </c>
      <c r="E259" s="43"/>
      <c r="F259" s="221" t="s">
        <v>286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154</v>
      </c>
      <c r="AU259" s="20" t="s">
        <v>85</v>
      </c>
    </row>
    <row r="260" s="13" customFormat="1">
      <c r="A260" s="13"/>
      <c r="B260" s="225"/>
      <c r="C260" s="226"/>
      <c r="D260" s="227" t="s">
        <v>156</v>
      </c>
      <c r="E260" s="228" t="s">
        <v>19</v>
      </c>
      <c r="F260" s="229" t="s">
        <v>287</v>
      </c>
      <c r="G260" s="226"/>
      <c r="H260" s="228" t="s">
        <v>19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156</v>
      </c>
      <c r="AU260" s="235" t="s">
        <v>85</v>
      </c>
      <c r="AV260" s="13" t="s">
        <v>83</v>
      </c>
      <c r="AW260" s="13" t="s">
        <v>37</v>
      </c>
      <c r="AX260" s="13" t="s">
        <v>75</v>
      </c>
      <c r="AY260" s="235" t="s">
        <v>145</v>
      </c>
    </row>
    <row r="261" s="14" customFormat="1">
      <c r="A261" s="14"/>
      <c r="B261" s="236"/>
      <c r="C261" s="237"/>
      <c r="D261" s="227" t="s">
        <v>156</v>
      </c>
      <c r="E261" s="238" t="s">
        <v>19</v>
      </c>
      <c r="F261" s="239" t="s">
        <v>288</v>
      </c>
      <c r="G261" s="237"/>
      <c r="H261" s="240">
        <v>1.7849999999999999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156</v>
      </c>
      <c r="AU261" s="246" t="s">
        <v>85</v>
      </c>
      <c r="AV261" s="14" t="s">
        <v>85</v>
      </c>
      <c r="AW261" s="14" t="s">
        <v>37</v>
      </c>
      <c r="AX261" s="14" t="s">
        <v>75</v>
      </c>
      <c r="AY261" s="246" t="s">
        <v>145</v>
      </c>
    </row>
    <row r="262" s="16" customFormat="1">
      <c r="A262" s="16"/>
      <c r="B262" s="258"/>
      <c r="C262" s="259"/>
      <c r="D262" s="227" t="s">
        <v>156</v>
      </c>
      <c r="E262" s="260" t="s">
        <v>19</v>
      </c>
      <c r="F262" s="261" t="s">
        <v>166</v>
      </c>
      <c r="G262" s="259"/>
      <c r="H262" s="262">
        <v>1.7849999999999999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68" t="s">
        <v>156</v>
      </c>
      <c r="AU262" s="268" t="s">
        <v>85</v>
      </c>
      <c r="AV262" s="16" t="s">
        <v>152</v>
      </c>
      <c r="AW262" s="16" t="s">
        <v>37</v>
      </c>
      <c r="AX262" s="16" t="s">
        <v>83</v>
      </c>
      <c r="AY262" s="268" t="s">
        <v>145</v>
      </c>
    </row>
    <row r="263" s="2" customFormat="1" ht="24.15" customHeight="1">
      <c r="A263" s="41"/>
      <c r="B263" s="42"/>
      <c r="C263" s="207" t="s">
        <v>289</v>
      </c>
      <c r="D263" s="207" t="s">
        <v>147</v>
      </c>
      <c r="E263" s="208" t="s">
        <v>290</v>
      </c>
      <c r="F263" s="209" t="s">
        <v>291</v>
      </c>
      <c r="G263" s="210" t="s">
        <v>231</v>
      </c>
      <c r="H263" s="211">
        <v>27.210000000000001</v>
      </c>
      <c r="I263" s="212"/>
      <c r="J263" s="213">
        <f>ROUND(I263*H263,2)</f>
        <v>0</v>
      </c>
      <c r="K263" s="209" t="s">
        <v>151</v>
      </c>
      <c r="L263" s="47"/>
      <c r="M263" s="214" t="s">
        <v>19</v>
      </c>
      <c r="N263" s="215" t="s">
        <v>46</v>
      </c>
      <c r="O263" s="87"/>
      <c r="P263" s="216">
        <f>O263*H263</f>
        <v>0</v>
      </c>
      <c r="Q263" s="216">
        <v>0.061719999999999997</v>
      </c>
      <c r="R263" s="216">
        <f>Q263*H263</f>
        <v>1.6794012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152</v>
      </c>
      <c r="AT263" s="218" t="s">
        <v>147</v>
      </c>
      <c r="AU263" s="218" t="s">
        <v>85</v>
      </c>
      <c r="AY263" s="20" t="s">
        <v>145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83</v>
      </c>
      <c r="BK263" s="219">
        <f>ROUND(I263*H263,2)</f>
        <v>0</v>
      </c>
      <c r="BL263" s="20" t="s">
        <v>152</v>
      </c>
      <c r="BM263" s="218" t="s">
        <v>292</v>
      </c>
    </row>
    <row r="264" s="2" customFormat="1">
      <c r="A264" s="41"/>
      <c r="B264" s="42"/>
      <c r="C264" s="43"/>
      <c r="D264" s="220" t="s">
        <v>154</v>
      </c>
      <c r="E264" s="43"/>
      <c r="F264" s="221" t="s">
        <v>293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154</v>
      </c>
      <c r="AU264" s="20" t="s">
        <v>85</v>
      </c>
    </row>
    <row r="265" s="13" customFormat="1">
      <c r="A265" s="13"/>
      <c r="B265" s="225"/>
      <c r="C265" s="226"/>
      <c r="D265" s="227" t="s">
        <v>156</v>
      </c>
      <c r="E265" s="228" t="s">
        <v>19</v>
      </c>
      <c r="F265" s="229" t="s">
        <v>259</v>
      </c>
      <c r="G265" s="226"/>
      <c r="H265" s="228" t="s">
        <v>19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156</v>
      </c>
      <c r="AU265" s="235" t="s">
        <v>85</v>
      </c>
      <c r="AV265" s="13" t="s">
        <v>83</v>
      </c>
      <c r="AW265" s="13" t="s">
        <v>37</v>
      </c>
      <c r="AX265" s="13" t="s">
        <v>75</v>
      </c>
      <c r="AY265" s="235" t="s">
        <v>145</v>
      </c>
    </row>
    <row r="266" s="14" customFormat="1">
      <c r="A266" s="14"/>
      <c r="B266" s="236"/>
      <c r="C266" s="237"/>
      <c r="D266" s="227" t="s">
        <v>156</v>
      </c>
      <c r="E266" s="238" t="s">
        <v>19</v>
      </c>
      <c r="F266" s="239" t="s">
        <v>294</v>
      </c>
      <c r="G266" s="237"/>
      <c r="H266" s="240">
        <v>18.850000000000001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156</v>
      </c>
      <c r="AU266" s="246" t="s">
        <v>85</v>
      </c>
      <c r="AV266" s="14" t="s">
        <v>85</v>
      </c>
      <c r="AW266" s="14" t="s">
        <v>37</v>
      </c>
      <c r="AX266" s="14" t="s">
        <v>75</v>
      </c>
      <c r="AY266" s="246" t="s">
        <v>145</v>
      </c>
    </row>
    <row r="267" s="14" customFormat="1">
      <c r="A267" s="14"/>
      <c r="B267" s="236"/>
      <c r="C267" s="237"/>
      <c r="D267" s="227" t="s">
        <v>156</v>
      </c>
      <c r="E267" s="238" t="s">
        <v>19</v>
      </c>
      <c r="F267" s="239" t="s">
        <v>295</v>
      </c>
      <c r="G267" s="237"/>
      <c r="H267" s="240">
        <v>-4.7999999999999998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156</v>
      </c>
      <c r="AU267" s="246" t="s">
        <v>85</v>
      </c>
      <c r="AV267" s="14" t="s">
        <v>85</v>
      </c>
      <c r="AW267" s="14" t="s">
        <v>37</v>
      </c>
      <c r="AX267" s="14" t="s">
        <v>75</v>
      </c>
      <c r="AY267" s="246" t="s">
        <v>145</v>
      </c>
    </row>
    <row r="268" s="15" customFormat="1">
      <c r="A268" s="15"/>
      <c r="B268" s="247"/>
      <c r="C268" s="248"/>
      <c r="D268" s="227" t="s">
        <v>156</v>
      </c>
      <c r="E268" s="249" t="s">
        <v>19</v>
      </c>
      <c r="F268" s="250" t="s">
        <v>161</v>
      </c>
      <c r="G268" s="248"/>
      <c r="H268" s="251">
        <v>14.050000000000001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156</v>
      </c>
      <c r="AU268" s="257" t="s">
        <v>85</v>
      </c>
      <c r="AV268" s="15" t="s">
        <v>162</v>
      </c>
      <c r="AW268" s="15" t="s">
        <v>37</v>
      </c>
      <c r="AX268" s="15" t="s">
        <v>75</v>
      </c>
      <c r="AY268" s="257" t="s">
        <v>145</v>
      </c>
    </row>
    <row r="269" s="13" customFormat="1">
      <c r="A269" s="13"/>
      <c r="B269" s="225"/>
      <c r="C269" s="226"/>
      <c r="D269" s="227" t="s">
        <v>156</v>
      </c>
      <c r="E269" s="228" t="s">
        <v>19</v>
      </c>
      <c r="F269" s="229" t="s">
        <v>296</v>
      </c>
      <c r="G269" s="226"/>
      <c r="H269" s="228" t="s">
        <v>19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156</v>
      </c>
      <c r="AU269" s="235" t="s">
        <v>85</v>
      </c>
      <c r="AV269" s="13" t="s">
        <v>83</v>
      </c>
      <c r="AW269" s="13" t="s">
        <v>37</v>
      </c>
      <c r="AX269" s="13" t="s">
        <v>75</v>
      </c>
      <c r="AY269" s="235" t="s">
        <v>145</v>
      </c>
    </row>
    <row r="270" s="14" customFormat="1">
      <c r="A270" s="14"/>
      <c r="B270" s="236"/>
      <c r="C270" s="237"/>
      <c r="D270" s="227" t="s">
        <v>156</v>
      </c>
      <c r="E270" s="238" t="s">
        <v>19</v>
      </c>
      <c r="F270" s="239" t="s">
        <v>297</v>
      </c>
      <c r="G270" s="237"/>
      <c r="H270" s="240">
        <v>13.92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156</v>
      </c>
      <c r="AU270" s="246" t="s">
        <v>85</v>
      </c>
      <c r="AV270" s="14" t="s">
        <v>85</v>
      </c>
      <c r="AW270" s="14" t="s">
        <v>37</v>
      </c>
      <c r="AX270" s="14" t="s">
        <v>75</v>
      </c>
      <c r="AY270" s="246" t="s">
        <v>145</v>
      </c>
    </row>
    <row r="271" s="14" customFormat="1">
      <c r="A271" s="14"/>
      <c r="B271" s="236"/>
      <c r="C271" s="237"/>
      <c r="D271" s="227" t="s">
        <v>156</v>
      </c>
      <c r="E271" s="238" t="s">
        <v>19</v>
      </c>
      <c r="F271" s="239" t="s">
        <v>298</v>
      </c>
      <c r="G271" s="237"/>
      <c r="H271" s="240">
        <v>-2.7999999999999998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156</v>
      </c>
      <c r="AU271" s="246" t="s">
        <v>85</v>
      </c>
      <c r="AV271" s="14" t="s">
        <v>85</v>
      </c>
      <c r="AW271" s="14" t="s">
        <v>37</v>
      </c>
      <c r="AX271" s="14" t="s">
        <v>75</v>
      </c>
      <c r="AY271" s="246" t="s">
        <v>145</v>
      </c>
    </row>
    <row r="272" s="15" customFormat="1">
      <c r="A272" s="15"/>
      <c r="B272" s="247"/>
      <c r="C272" s="248"/>
      <c r="D272" s="227" t="s">
        <v>156</v>
      </c>
      <c r="E272" s="249" t="s">
        <v>19</v>
      </c>
      <c r="F272" s="250" t="s">
        <v>161</v>
      </c>
      <c r="G272" s="248"/>
      <c r="H272" s="251">
        <v>11.119999999999999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7" t="s">
        <v>156</v>
      </c>
      <c r="AU272" s="257" t="s">
        <v>85</v>
      </c>
      <c r="AV272" s="15" t="s">
        <v>162</v>
      </c>
      <c r="AW272" s="15" t="s">
        <v>37</v>
      </c>
      <c r="AX272" s="15" t="s">
        <v>75</v>
      </c>
      <c r="AY272" s="257" t="s">
        <v>145</v>
      </c>
    </row>
    <row r="273" s="13" customFormat="1">
      <c r="A273" s="13"/>
      <c r="B273" s="225"/>
      <c r="C273" s="226"/>
      <c r="D273" s="227" t="s">
        <v>156</v>
      </c>
      <c r="E273" s="228" t="s">
        <v>19</v>
      </c>
      <c r="F273" s="229" t="s">
        <v>299</v>
      </c>
      <c r="G273" s="226"/>
      <c r="H273" s="228" t="s">
        <v>19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156</v>
      </c>
      <c r="AU273" s="235" t="s">
        <v>85</v>
      </c>
      <c r="AV273" s="13" t="s">
        <v>83</v>
      </c>
      <c r="AW273" s="13" t="s">
        <v>37</v>
      </c>
      <c r="AX273" s="13" t="s">
        <v>75</v>
      </c>
      <c r="AY273" s="235" t="s">
        <v>145</v>
      </c>
    </row>
    <row r="274" s="14" customFormat="1">
      <c r="A274" s="14"/>
      <c r="B274" s="236"/>
      <c r="C274" s="237"/>
      <c r="D274" s="227" t="s">
        <v>156</v>
      </c>
      <c r="E274" s="238" t="s">
        <v>19</v>
      </c>
      <c r="F274" s="239" t="s">
        <v>300</v>
      </c>
      <c r="G274" s="237"/>
      <c r="H274" s="240">
        <v>2.04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156</v>
      </c>
      <c r="AU274" s="246" t="s">
        <v>85</v>
      </c>
      <c r="AV274" s="14" t="s">
        <v>85</v>
      </c>
      <c r="AW274" s="14" t="s">
        <v>37</v>
      </c>
      <c r="AX274" s="14" t="s">
        <v>75</v>
      </c>
      <c r="AY274" s="246" t="s">
        <v>145</v>
      </c>
    </row>
    <row r="275" s="15" customFormat="1">
      <c r="A275" s="15"/>
      <c r="B275" s="247"/>
      <c r="C275" s="248"/>
      <c r="D275" s="227" t="s">
        <v>156</v>
      </c>
      <c r="E275" s="249" t="s">
        <v>19</v>
      </c>
      <c r="F275" s="250" t="s">
        <v>161</v>
      </c>
      <c r="G275" s="248"/>
      <c r="H275" s="251">
        <v>2.04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7" t="s">
        <v>156</v>
      </c>
      <c r="AU275" s="257" t="s">
        <v>85</v>
      </c>
      <c r="AV275" s="15" t="s">
        <v>162</v>
      </c>
      <c r="AW275" s="15" t="s">
        <v>37</v>
      </c>
      <c r="AX275" s="15" t="s">
        <v>75</v>
      </c>
      <c r="AY275" s="257" t="s">
        <v>145</v>
      </c>
    </row>
    <row r="276" s="16" customFormat="1">
      <c r="A276" s="16"/>
      <c r="B276" s="258"/>
      <c r="C276" s="259"/>
      <c r="D276" s="227" t="s">
        <v>156</v>
      </c>
      <c r="E276" s="260" t="s">
        <v>19</v>
      </c>
      <c r="F276" s="261" t="s">
        <v>166</v>
      </c>
      <c r="G276" s="259"/>
      <c r="H276" s="262">
        <v>27.210000000000001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8" t="s">
        <v>156</v>
      </c>
      <c r="AU276" s="268" t="s">
        <v>85</v>
      </c>
      <c r="AV276" s="16" t="s">
        <v>152</v>
      </c>
      <c r="AW276" s="16" t="s">
        <v>37</v>
      </c>
      <c r="AX276" s="16" t="s">
        <v>83</v>
      </c>
      <c r="AY276" s="268" t="s">
        <v>145</v>
      </c>
    </row>
    <row r="277" s="2" customFormat="1" ht="24.15" customHeight="1">
      <c r="A277" s="41"/>
      <c r="B277" s="42"/>
      <c r="C277" s="207" t="s">
        <v>7</v>
      </c>
      <c r="D277" s="207" t="s">
        <v>147</v>
      </c>
      <c r="E277" s="208" t="s">
        <v>301</v>
      </c>
      <c r="F277" s="209" t="s">
        <v>302</v>
      </c>
      <c r="G277" s="210" t="s">
        <v>231</v>
      </c>
      <c r="H277" s="211">
        <v>9.4700000000000006</v>
      </c>
      <c r="I277" s="212"/>
      <c r="J277" s="213">
        <f>ROUND(I277*H277,2)</f>
        <v>0</v>
      </c>
      <c r="K277" s="209" t="s">
        <v>151</v>
      </c>
      <c r="L277" s="47"/>
      <c r="M277" s="214" t="s">
        <v>19</v>
      </c>
      <c r="N277" s="215" t="s">
        <v>46</v>
      </c>
      <c r="O277" s="87"/>
      <c r="P277" s="216">
        <f>O277*H277</f>
        <v>0</v>
      </c>
      <c r="Q277" s="216">
        <v>0.079210000000000003</v>
      </c>
      <c r="R277" s="216">
        <f>Q277*H277</f>
        <v>0.75011870000000003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152</v>
      </c>
      <c r="AT277" s="218" t="s">
        <v>147</v>
      </c>
      <c r="AU277" s="218" t="s">
        <v>85</v>
      </c>
      <c r="AY277" s="20" t="s">
        <v>145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83</v>
      </c>
      <c r="BK277" s="219">
        <f>ROUND(I277*H277,2)</f>
        <v>0</v>
      </c>
      <c r="BL277" s="20" t="s">
        <v>152</v>
      </c>
      <c r="BM277" s="218" t="s">
        <v>303</v>
      </c>
    </row>
    <row r="278" s="2" customFormat="1">
      <c r="A278" s="41"/>
      <c r="B278" s="42"/>
      <c r="C278" s="43"/>
      <c r="D278" s="220" t="s">
        <v>154</v>
      </c>
      <c r="E278" s="43"/>
      <c r="F278" s="221" t="s">
        <v>304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154</v>
      </c>
      <c r="AU278" s="20" t="s">
        <v>85</v>
      </c>
    </row>
    <row r="279" s="13" customFormat="1">
      <c r="A279" s="13"/>
      <c r="B279" s="225"/>
      <c r="C279" s="226"/>
      <c r="D279" s="227" t="s">
        <v>156</v>
      </c>
      <c r="E279" s="228" t="s">
        <v>19</v>
      </c>
      <c r="F279" s="229" t="s">
        <v>305</v>
      </c>
      <c r="G279" s="226"/>
      <c r="H279" s="228" t="s">
        <v>19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156</v>
      </c>
      <c r="AU279" s="235" t="s">
        <v>85</v>
      </c>
      <c r="AV279" s="13" t="s">
        <v>83</v>
      </c>
      <c r="AW279" s="13" t="s">
        <v>37</v>
      </c>
      <c r="AX279" s="13" t="s">
        <v>75</v>
      </c>
      <c r="AY279" s="235" t="s">
        <v>145</v>
      </c>
    </row>
    <row r="280" s="14" customFormat="1">
      <c r="A280" s="14"/>
      <c r="B280" s="236"/>
      <c r="C280" s="237"/>
      <c r="D280" s="227" t="s">
        <v>156</v>
      </c>
      <c r="E280" s="238" t="s">
        <v>19</v>
      </c>
      <c r="F280" s="239" t="s">
        <v>306</v>
      </c>
      <c r="G280" s="237"/>
      <c r="H280" s="240">
        <v>7.25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156</v>
      </c>
      <c r="AU280" s="246" t="s">
        <v>85</v>
      </c>
      <c r="AV280" s="14" t="s">
        <v>85</v>
      </c>
      <c r="AW280" s="14" t="s">
        <v>37</v>
      </c>
      <c r="AX280" s="14" t="s">
        <v>75</v>
      </c>
      <c r="AY280" s="246" t="s">
        <v>145</v>
      </c>
    </row>
    <row r="281" s="15" customFormat="1">
      <c r="A281" s="15"/>
      <c r="B281" s="247"/>
      <c r="C281" s="248"/>
      <c r="D281" s="227" t="s">
        <v>156</v>
      </c>
      <c r="E281" s="249" t="s">
        <v>19</v>
      </c>
      <c r="F281" s="250" t="s">
        <v>161</v>
      </c>
      <c r="G281" s="248"/>
      <c r="H281" s="251">
        <v>7.25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7" t="s">
        <v>156</v>
      </c>
      <c r="AU281" s="257" t="s">
        <v>85</v>
      </c>
      <c r="AV281" s="15" t="s">
        <v>162</v>
      </c>
      <c r="AW281" s="15" t="s">
        <v>37</v>
      </c>
      <c r="AX281" s="15" t="s">
        <v>75</v>
      </c>
      <c r="AY281" s="257" t="s">
        <v>145</v>
      </c>
    </row>
    <row r="282" s="13" customFormat="1">
      <c r="A282" s="13"/>
      <c r="B282" s="225"/>
      <c r="C282" s="226"/>
      <c r="D282" s="227" t="s">
        <v>156</v>
      </c>
      <c r="E282" s="228" t="s">
        <v>19</v>
      </c>
      <c r="F282" s="229" t="s">
        <v>307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156</v>
      </c>
      <c r="AU282" s="235" t="s">
        <v>85</v>
      </c>
      <c r="AV282" s="13" t="s">
        <v>83</v>
      </c>
      <c r="AW282" s="13" t="s">
        <v>37</v>
      </c>
      <c r="AX282" s="13" t="s">
        <v>75</v>
      </c>
      <c r="AY282" s="235" t="s">
        <v>145</v>
      </c>
    </row>
    <row r="283" s="14" customFormat="1">
      <c r="A283" s="14"/>
      <c r="B283" s="236"/>
      <c r="C283" s="237"/>
      <c r="D283" s="227" t="s">
        <v>156</v>
      </c>
      <c r="E283" s="238" t="s">
        <v>19</v>
      </c>
      <c r="F283" s="239" t="s">
        <v>308</v>
      </c>
      <c r="G283" s="237"/>
      <c r="H283" s="240">
        <v>5.0999999999999996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156</v>
      </c>
      <c r="AU283" s="246" t="s">
        <v>85</v>
      </c>
      <c r="AV283" s="14" t="s">
        <v>85</v>
      </c>
      <c r="AW283" s="14" t="s">
        <v>37</v>
      </c>
      <c r="AX283" s="14" t="s">
        <v>75</v>
      </c>
      <c r="AY283" s="246" t="s">
        <v>145</v>
      </c>
    </row>
    <row r="284" s="14" customFormat="1">
      <c r="A284" s="14"/>
      <c r="B284" s="236"/>
      <c r="C284" s="237"/>
      <c r="D284" s="227" t="s">
        <v>156</v>
      </c>
      <c r="E284" s="238" t="s">
        <v>19</v>
      </c>
      <c r="F284" s="239" t="s">
        <v>309</v>
      </c>
      <c r="G284" s="237"/>
      <c r="H284" s="240">
        <v>-2.8799999999999999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156</v>
      </c>
      <c r="AU284" s="246" t="s">
        <v>85</v>
      </c>
      <c r="AV284" s="14" t="s">
        <v>85</v>
      </c>
      <c r="AW284" s="14" t="s">
        <v>37</v>
      </c>
      <c r="AX284" s="14" t="s">
        <v>75</v>
      </c>
      <c r="AY284" s="246" t="s">
        <v>145</v>
      </c>
    </row>
    <row r="285" s="15" customFormat="1">
      <c r="A285" s="15"/>
      <c r="B285" s="247"/>
      <c r="C285" s="248"/>
      <c r="D285" s="227" t="s">
        <v>156</v>
      </c>
      <c r="E285" s="249" t="s">
        <v>19</v>
      </c>
      <c r="F285" s="250" t="s">
        <v>161</v>
      </c>
      <c r="G285" s="248"/>
      <c r="H285" s="251">
        <v>2.2200000000000002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7" t="s">
        <v>156</v>
      </c>
      <c r="AU285" s="257" t="s">
        <v>85</v>
      </c>
      <c r="AV285" s="15" t="s">
        <v>162</v>
      </c>
      <c r="AW285" s="15" t="s">
        <v>37</v>
      </c>
      <c r="AX285" s="15" t="s">
        <v>75</v>
      </c>
      <c r="AY285" s="257" t="s">
        <v>145</v>
      </c>
    </row>
    <row r="286" s="16" customFormat="1">
      <c r="A286" s="16"/>
      <c r="B286" s="258"/>
      <c r="C286" s="259"/>
      <c r="D286" s="227" t="s">
        <v>156</v>
      </c>
      <c r="E286" s="260" t="s">
        <v>19</v>
      </c>
      <c r="F286" s="261" t="s">
        <v>166</v>
      </c>
      <c r="G286" s="259"/>
      <c r="H286" s="262">
        <v>9.4700000000000006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68" t="s">
        <v>156</v>
      </c>
      <c r="AU286" s="268" t="s">
        <v>85</v>
      </c>
      <c r="AV286" s="16" t="s">
        <v>152</v>
      </c>
      <c r="AW286" s="16" t="s">
        <v>37</v>
      </c>
      <c r="AX286" s="16" t="s">
        <v>83</v>
      </c>
      <c r="AY286" s="268" t="s">
        <v>145</v>
      </c>
    </row>
    <row r="287" s="2" customFormat="1" ht="16.5" customHeight="1">
      <c r="A287" s="41"/>
      <c r="B287" s="42"/>
      <c r="C287" s="207" t="s">
        <v>310</v>
      </c>
      <c r="D287" s="207" t="s">
        <v>147</v>
      </c>
      <c r="E287" s="208" t="s">
        <v>311</v>
      </c>
      <c r="F287" s="209" t="s">
        <v>312</v>
      </c>
      <c r="G287" s="210" t="s">
        <v>313</v>
      </c>
      <c r="H287" s="211">
        <v>27.949999999999999</v>
      </c>
      <c r="I287" s="212"/>
      <c r="J287" s="213">
        <f>ROUND(I287*H287,2)</f>
        <v>0</v>
      </c>
      <c r="K287" s="209" t="s">
        <v>151</v>
      </c>
      <c r="L287" s="47"/>
      <c r="M287" s="214" t="s">
        <v>19</v>
      </c>
      <c r="N287" s="215" t="s">
        <v>46</v>
      </c>
      <c r="O287" s="87"/>
      <c r="P287" s="216">
        <f>O287*H287</f>
        <v>0</v>
      </c>
      <c r="Q287" s="216">
        <v>0.00012999999999999999</v>
      </c>
      <c r="R287" s="216">
        <f>Q287*H287</f>
        <v>0.0036334999999999996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152</v>
      </c>
      <c r="AT287" s="218" t="s">
        <v>147</v>
      </c>
      <c r="AU287" s="218" t="s">
        <v>85</v>
      </c>
      <c r="AY287" s="20" t="s">
        <v>145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83</v>
      </c>
      <c r="BK287" s="219">
        <f>ROUND(I287*H287,2)</f>
        <v>0</v>
      </c>
      <c r="BL287" s="20" t="s">
        <v>152</v>
      </c>
      <c r="BM287" s="218" t="s">
        <v>314</v>
      </c>
    </row>
    <row r="288" s="2" customFormat="1">
      <c r="A288" s="41"/>
      <c r="B288" s="42"/>
      <c r="C288" s="43"/>
      <c r="D288" s="220" t="s">
        <v>154</v>
      </c>
      <c r="E288" s="43"/>
      <c r="F288" s="221" t="s">
        <v>315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154</v>
      </c>
      <c r="AU288" s="20" t="s">
        <v>85</v>
      </c>
    </row>
    <row r="289" s="13" customFormat="1">
      <c r="A289" s="13"/>
      <c r="B289" s="225"/>
      <c r="C289" s="226"/>
      <c r="D289" s="227" t="s">
        <v>156</v>
      </c>
      <c r="E289" s="228" t="s">
        <v>19</v>
      </c>
      <c r="F289" s="229" t="s">
        <v>259</v>
      </c>
      <c r="G289" s="226"/>
      <c r="H289" s="228" t="s">
        <v>19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156</v>
      </c>
      <c r="AU289" s="235" t="s">
        <v>85</v>
      </c>
      <c r="AV289" s="13" t="s">
        <v>83</v>
      </c>
      <c r="AW289" s="13" t="s">
        <v>37</v>
      </c>
      <c r="AX289" s="13" t="s">
        <v>75</v>
      </c>
      <c r="AY289" s="235" t="s">
        <v>145</v>
      </c>
    </row>
    <row r="290" s="14" customFormat="1">
      <c r="A290" s="14"/>
      <c r="B290" s="236"/>
      <c r="C290" s="237"/>
      <c r="D290" s="227" t="s">
        <v>156</v>
      </c>
      <c r="E290" s="238" t="s">
        <v>19</v>
      </c>
      <c r="F290" s="239" t="s">
        <v>316</v>
      </c>
      <c r="G290" s="237"/>
      <c r="H290" s="240">
        <v>11.6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156</v>
      </c>
      <c r="AU290" s="246" t="s">
        <v>85</v>
      </c>
      <c r="AV290" s="14" t="s">
        <v>85</v>
      </c>
      <c r="AW290" s="14" t="s">
        <v>37</v>
      </c>
      <c r="AX290" s="14" t="s">
        <v>75</v>
      </c>
      <c r="AY290" s="246" t="s">
        <v>145</v>
      </c>
    </row>
    <row r="291" s="15" customFormat="1">
      <c r="A291" s="15"/>
      <c r="B291" s="247"/>
      <c r="C291" s="248"/>
      <c r="D291" s="227" t="s">
        <v>156</v>
      </c>
      <c r="E291" s="249" t="s">
        <v>19</v>
      </c>
      <c r="F291" s="250" t="s">
        <v>161</v>
      </c>
      <c r="G291" s="248"/>
      <c r="H291" s="251">
        <v>11.6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7" t="s">
        <v>156</v>
      </c>
      <c r="AU291" s="257" t="s">
        <v>85</v>
      </c>
      <c r="AV291" s="15" t="s">
        <v>162</v>
      </c>
      <c r="AW291" s="15" t="s">
        <v>37</v>
      </c>
      <c r="AX291" s="15" t="s">
        <v>75</v>
      </c>
      <c r="AY291" s="257" t="s">
        <v>145</v>
      </c>
    </row>
    <row r="292" s="13" customFormat="1">
      <c r="A292" s="13"/>
      <c r="B292" s="225"/>
      <c r="C292" s="226"/>
      <c r="D292" s="227" t="s">
        <v>156</v>
      </c>
      <c r="E292" s="228" t="s">
        <v>19</v>
      </c>
      <c r="F292" s="229" t="s">
        <v>296</v>
      </c>
      <c r="G292" s="226"/>
      <c r="H292" s="228" t="s">
        <v>19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156</v>
      </c>
      <c r="AU292" s="235" t="s">
        <v>85</v>
      </c>
      <c r="AV292" s="13" t="s">
        <v>83</v>
      </c>
      <c r="AW292" s="13" t="s">
        <v>37</v>
      </c>
      <c r="AX292" s="13" t="s">
        <v>75</v>
      </c>
      <c r="AY292" s="235" t="s">
        <v>145</v>
      </c>
    </row>
    <row r="293" s="14" customFormat="1">
      <c r="A293" s="14"/>
      <c r="B293" s="236"/>
      <c r="C293" s="237"/>
      <c r="D293" s="227" t="s">
        <v>156</v>
      </c>
      <c r="E293" s="238" t="s">
        <v>19</v>
      </c>
      <c r="F293" s="239" t="s">
        <v>317</v>
      </c>
      <c r="G293" s="237"/>
      <c r="H293" s="240">
        <v>8.6999999999999993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156</v>
      </c>
      <c r="AU293" s="246" t="s">
        <v>85</v>
      </c>
      <c r="AV293" s="14" t="s">
        <v>85</v>
      </c>
      <c r="AW293" s="14" t="s">
        <v>37</v>
      </c>
      <c r="AX293" s="14" t="s">
        <v>75</v>
      </c>
      <c r="AY293" s="246" t="s">
        <v>145</v>
      </c>
    </row>
    <row r="294" s="15" customFormat="1">
      <c r="A294" s="15"/>
      <c r="B294" s="247"/>
      <c r="C294" s="248"/>
      <c r="D294" s="227" t="s">
        <v>156</v>
      </c>
      <c r="E294" s="249" t="s">
        <v>19</v>
      </c>
      <c r="F294" s="250" t="s">
        <v>161</v>
      </c>
      <c r="G294" s="248"/>
      <c r="H294" s="251">
        <v>8.6999999999999993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7" t="s">
        <v>156</v>
      </c>
      <c r="AU294" s="257" t="s">
        <v>85</v>
      </c>
      <c r="AV294" s="15" t="s">
        <v>162</v>
      </c>
      <c r="AW294" s="15" t="s">
        <v>37</v>
      </c>
      <c r="AX294" s="15" t="s">
        <v>75</v>
      </c>
      <c r="AY294" s="257" t="s">
        <v>145</v>
      </c>
    </row>
    <row r="295" s="13" customFormat="1">
      <c r="A295" s="13"/>
      <c r="B295" s="225"/>
      <c r="C295" s="226"/>
      <c r="D295" s="227" t="s">
        <v>156</v>
      </c>
      <c r="E295" s="228" t="s">
        <v>19</v>
      </c>
      <c r="F295" s="229" t="s">
        <v>299</v>
      </c>
      <c r="G295" s="226"/>
      <c r="H295" s="228" t="s">
        <v>19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156</v>
      </c>
      <c r="AU295" s="235" t="s">
        <v>85</v>
      </c>
      <c r="AV295" s="13" t="s">
        <v>83</v>
      </c>
      <c r="AW295" s="13" t="s">
        <v>37</v>
      </c>
      <c r="AX295" s="13" t="s">
        <v>75</v>
      </c>
      <c r="AY295" s="235" t="s">
        <v>145</v>
      </c>
    </row>
    <row r="296" s="14" customFormat="1">
      <c r="A296" s="14"/>
      <c r="B296" s="236"/>
      <c r="C296" s="237"/>
      <c r="D296" s="227" t="s">
        <v>156</v>
      </c>
      <c r="E296" s="238" t="s">
        <v>19</v>
      </c>
      <c r="F296" s="239" t="s">
        <v>318</v>
      </c>
      <c r="G296" s="237"/>
      <c r="H296" s="240">
        <v>2.5499999999999998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156</v>
      </c>
      <c r="AU296" s="246" t="s">
        <v>85</v>
      </c>
      <c r="AV296" s="14" t="s">
        <v>85</v>
      </c>
      <c r="AW296" s="14" t="s">
        <v>37</v>
      </c>
      <c r="AX296" s="14" t="s">
        <v>75</v>
      </c>
      <c r="AY296" s="246" t="s">
        <v>145</v>
      </c>
    </row>
    <row r="297" s="15" customFormat="1">
      <c r="A297" s="15"/>
      <c r="B297" s="247"/>
      <c r="C297" s="248"/>
      <c r="D297" s="227" t="s">
        <v>156</v>
      </c>
      <c r="E297" s="249" t="s">
        <v>19</v>
      </c>
      <c r="F297" s="250" t="s">
        <v>161</v>
      </c>
      <c r="G297" s="248"/>
      <c r="H297" s="251">
        <v>2.5499999999999998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7" t="s">
        <v>156</v>
      </c>
      <c r="AU297" s="257" t="s">
        <v>85</v>
      </c>
      <c r="AV297" s="15" t="s">
        <v>162</v>
      </c>
      <c r="AW297" s="15" t="s">
        <v>37</v>
      </c>
      <c r="AX297" s="15" t="s">
        <v>75</v>
      </c>
      <c r="AY297" s="257" t="s">
        <v>145</v>
      </c>
    </row>
    <row r="298" s="13" customFormat="1">
      <c r="A298" s="13"/>
      <c r="B298" s="225"/>
      <c r="C298" s="226"/>
      <c r="D298" s="227" t="s">
        <v>156</v>
      </c>
      <c r="E298" s="228" t="s">
        <v>19</v>
      </c>
      <c r="F298" s="229" t="s">
        <v>307</v>
      </c>
      <c r="G298" s="226"/>
      <c r="H298" s="228" t="s">
        <v>19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156</v>
      </c>
      <c r="AU298" s="235" t="s">
        <v>85</v>
      </c>
      <c r="AV298" s="13" t="s">
        <v>83</v>
      </c>
      <c r="AW298" s="13" t="s">
        <v>37</v>
      </c>
      <c r="AX298" s="13" t="s">
        <v>75</v>
      </c>
      <c r="AY298" s="235" t="s">
        <v>145</v>
      </c>
    </row>
    <row r="299" s="14" customFormat="1">
      <c r="A299" s="14"/>
      <c r="B299" s="236"/>
      <c r="C299" s="237"/>
      <c r="D299" s="227" t="s">
        <v>156</v>
      </c>
      <c r="E299" s="238" t="s">
        <v>19</v>
      </c>
      <c r="F299" s="239" t="s">
        <v>319</v>
      </c>
      <c r="G299" s="237"/>
      <c r="H299" s="240">
        <v>5.0999999999999996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156</v>
      </c>
      <c r="AU299" s="246" t="s">
        <v>85</v>
      </c>
      <c r="AV299" s="14" t="s">
        <v>85</v>
      </c>
      <c r="AW299" s="14" t="s">
        <v>37</v>
      </c>
      <c r="AX299" s="14" t="s">
        <v>75</v>
      </c>
      <c r="AY299" s="246" t="s">
        <v>145</v>
      </c>
    </row>
    <row r="300" s="15" customFormat="1">
      <c r="A300" s="15"/>
      <c r="B300" s="247"/>
      <c r="C300" s="248"/>
      <c r="D300" s="227" t="s">
        <v>156</v>
      </c>
      <c r="E300" s="249" t="s">
        <v>19</v>
      </c>
      <c r="F300" s="250" t="s">
        <v>161</v>
      </c>
      <c r="G300" s="248"/>
      <c r="H300" s="251">
        <v>5.0999999999999996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156</v>
      </c>
      <c r="AU300" s="257" t="s">
        <v>85</v>
      </c>
      <c r="AV300" s="15" t="s">
        <v>162</v>
      </c>
      <c r="AW300" s="15" t="s">
        <v>37</v>
      </c>
      <c r="AX300" s="15" t="s">
        <v>75</v>
      </c>
      <c r="AY300" s="257" t="s">
        <v>145</v>
      </c>
    </row>
    <row r="301" s="16" customFormat="1">
      <c r="A301" s="16"/>
      <c r="B301" s="258"/>
      <c r="C301" s="259"/>
      <c r="D301" s="227" t="s">
        <v>156</v>
      </c>
      <c r="E301" s="260" t="s">
        <v>19</v>
      </c>
      <c r="F301" s="261" t="s">
        <v>166</v>
      </c>
      <c r="G301" s="259"/>
      <c r="H301" s="262">
        <v>27.949999999999999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68" t="s">
        <v>156</v>
      </c>
      <c r="AU301" s="268" t="s">
        <v>85</v>
      </c>
      <c r="AV301" s="16" t="s">
        <v>152</v>
      </c>
      <c r="AW301" s="16" t="s">
        <v>37</v>
      </c>
      <c r="AX301" s="16" t="s">
        <v>83</v>
      </c>
      <c r="AY301" s="268" t="s">
        <v>145</v>
      </c>
    </row>
    <row r="302" s="12" customFormat="1" ht="22.8" customHeight="1">
      <c r="A302" s="12"/>
      <c r="B302" s="191"/>
      <c r="C302" s="192"/>
      <c r="D302" s="193" t="s">
        <v>74</v>
      </c>
      <c r="E302" s="205" t="s">
        <v>152</v>
      </c>
      <c r="F302" s="205" t="s">
        <v>320</v>
      </c>
      <c r="G302" s="192"/>
      <c r="H302" s="192"/>
      <c r="I302" s="195"/>
      <c r="J302" s="206">
        <f>BK302</f>
        <v>0</v>
      </c>
      <c r="K302" s="192"/>
      <c r="L302" s="197"/>
      <c r="M302" s="198"/>
      <c r="N302" s="199"/>
      <c r="O302" s="199"/>
      <c r="P302" s="200">
        <f>SUM(P303:P311)</f>
        <v>0</v>
      </c>
      <c r="Q302" s="199"/>
      <c r="R302" s="200">
        <f>SUM(R303:R311)</f>
        <v>0</v>
      </c>
      <c r="S302" s="199"/>
      <c r="T302" s="201">
        <f>SUM(T303:T311)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2" t="s">
        <v>83</v>
      </c>
      <c r="AT302" s="203" t="s">
        <v>74</v>
      </c>
      <c r="AU302" s="203" t="s">
        <v>83</v>
      </c>
      <c r="AY302" s="202" t="s">
        <v>145</v>
      </c>
      <c r="BK302" s="204">
        <f>SUM(BK303:BK311)</f>
        <v>0</v>
      </c>
    </row>
    <row r="303" s="2" customFormat="1" ht="16.5" customHeight="1">
      <c r="A303" s="41"/>
      <c r="B303" s="42"/>
      <c r="C303" s="207" t="s">
        <v>321</v>
      </c>
      <c r="D303" s="207" t="s">
        <v>147</v>
      </c>
      <c r="E303" s="208" t="s">
        <v>322</v>
      </c>
      <c r="F303" s="209" t="s">
        <v>323</v>
      </c>
      <c r="G303" s="210" t="s">
        <v>150</v>
      </c>
      <c r="H303" s="211">
        <v>2.6499999999999999</v>
      </c>
      <c r="I303" s="212"/>
      <c r="J303" s="213">
        <f>ROUND(I303*H303,2)</f>
        <v>0</v>
      </c>
      <c r="K303" s="209" t="s">
        <v>151</v>
      </c>
      <c r="L303" s="47"/>
      <c r="M303" s="214" t="s">
        <v>19</v>
      </c>
      <c r="N303" s="215" t="s">
        <v>46</v>
      </c>
      <c r="O303" s="87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152</v>
      </c>
      <c r="AT303" s="218" t="s">
        <v>147</v>
      </c>
      <c r="AU303" s="218" t="s">
        <v>85</v>
      </c>
      <c r="AY303" s="20" t="s">
        <v>145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83</v>
      </c>
      <c r="BK303" s="219">
        <f>ROUND(I303*H303,2)</f>
        <v>0</v>
      </c>
      <c r="BL303" s="20" t="s">
        <v>152</v>
      </c>
      <c r="BM303" s="218" t="s">
        <v>324</v>
      </c>
    </row>
    <row r="304" s="2" customFormat="1">
      <c r="A304" s="41"/>
      <c r="B304" s="42"/>
      <c r="C304" s="43"/>
      <c r="D304" s="220" t="s">
        <v>154</v>
      </c>
      <c r="E304" s="43"/>
      <c r="F304" s="221" t="s">
        <v>325</v>
      </c>
      <c r="G304" s="43"/>
      <c r="H304" s="43"/>
      <c r="I304" s="222"/>
      <c r="J304" s="43"/>
      <c r="K304" s="43"/>
      <c r="L304" s="47"/>
      <c r="M304" s="223"/>
      <c r="N304" s="22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154</v>
      </c>
      <c r="AU304" s="20" t="s">
        <v>85</v>
      </c>
    </row>
    <row r="305" s="13" customFormat="1">
      <c r="A305" s="13"/>
      <c r="B305" s="225"/>
      <c r="C305" s="226"/>
      <c r="D305" s="227" t="s">
        <v>156</v>
      </c>
      <c r="E305" s="228" t="s">
        <v>19</v>
      </c>
      <c r="F305" s="229" t="s">
        <v>183</v>
      </c>
      <c r="G305" s="226"/>
      <c r="H305" s="228" t="s">
        <v>19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156</v>
      </c>
      <c r="AU305" s="235" t="s">
        <v>85</v>
      </c>
      <c r="AV305" s="13" t="s">
        <v>83</v>
      </c>
      <c r="AW305" s="13" t="s">
        <v>37</v>
      </c>
      <c r="AX305" s="13" t="s">
        <v>75</v>
      </c>
      <c r="AY305" s="235" t="s">
        <v>145</v>
      </c>
    </row>
    <row r="306" s="14" customFormat="1">
      <c r="A306" s="14"/>
      <c r="B306" s="236"/>
      <c r="C306" s="237"/>
      <c r="D306" s="227" t="s">
        <v>156</v>
      </c>
      <c r="E306" s="238" t="s">
        <v>19</v>
      </c>
      <c r="F306" s="239" t="s">
        <v>326</v>
      </c>
      <c r="G306" s="237"/>
      <c r="H306" s="240">
        <v>2.1000000000000001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156</v>
      </c>
      <c r="AU306" s="246" t="s">
        <v>85</v>
      </c>
      <c r="AV306" s="14" t="s">
        <v>85</v>
      </c>
      <c r="AW306" s="14" t="s">
        <v>37</v>
      </c>
      <c r="AX306" s="14" t="s">
        <v>75</v>
      </c>
      <c r="AY306" s="246" t="s">
        <v>145</v>
      </c>
    </row>
    <row r="307" s="15" customFormat="1">
      <c r="A307" s="15"/>
      <c r="B307" s="247"/>
      <c r="C307" s="248"/>
      <c r="D307" s="227" t="s">
        <v>156</v>
      </c>
      <c r="E307" s="249" t="s">
        <v>19</v>
      </c>
      <c r="F307" s="250" t="s">
        <v>161</v>
      </c>
      <c r="G307" s="248"/>
      <c r="H307" s="251">
        <v>2.1000000000000001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7" t="s">
        <v>156</v>
      </c>
      <c r="AU307" s="257" t="s">
        <v>85</v>
      </c>
      <c r="AV307" s="15" t="s">
        <v>162</v>
      </c>
      <c r="AW307" s="15" t="s">
        <v>37</v>
      </c>
      <c r="AX307" s="15" t="s">
        <v>75</v>
      </c>
      <c r="AY307" s="257" t="s">
        <v>145</v>
      </c>
    </row>
    <row r="308" s="13" customFormat="1">
      <c r="A308" s="13"/>
      <c r="B308" s="225"/>
      <c r="C308" s="226"/>
      <c r="D308" s="227" t="s">
        <v>156</v>
      </c>
      <c r="E308" s="228" t="s">
        <v>19</v>
      </c>
      <c r="F308" s="229" t="s">
        <v>177</v>
      </c>
      <c r="G308" s="226"/>
      <c r="H308" s="228" t="s">
        <v>19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156</v>
      </c>
      <c r="AU308" s="235" t="s">
        <v>85</v>
      </c>
      <c r="AV308" s="13" t="s">
        <v>83</v>
      </c>
      <c r="AW308" s="13" t="s">
        <v>37</v>
      </c>
      <c r="AX308" s="13" t="s">
        <v>75</v>
      </c>
      <c r="AY308" s="235" t="s">
        <v>145</v>
      </c>
    </row>
    <row r="309" s="14" customFormat="1">
      <c r="A309" s="14"/>
      <c r="B309" s="236"/>
      <c r="C309" s="237"/>
      <c r="D309" s="227" t="s">
        <v>156</v>
      </c>
      <c r="E309" s="238" t="s">
        <v>19</v>
      </c>
      <c r="F309" s="239" t="s">
        <v>327</v>
      </c>
      <c r="G309" s="237"/>
      <c r="H309" s="240">
        <v>0.55000000000000004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156</v>
      </c>
      <c r="AU309" s="246" t="s">
        <v>85</v>
      </c>
      <c r="AV309" s="14" t="s">
        <v>85</v>
      </c>
      <c r="AW309" s="14" t="s">
        <v>37</v>
      </c>
      <c r="AX309" s="14" t="s">
        <v>75</v>
      </c>
      <c r="AY309" s="246" t="s">
        <v>145</v>
      </c>
    </row>
    <row r="310" s="15" customFormat="1">
      <c r="A310" s="15"/>
      <c r="B310" s="247"/>
      <c r="C310" s="248"/>
      <c r="D310" s="227" t="s">
        <v>156</v>
      </c>
      <c r="E310" s="249" t="s">
        <v>19</v>
      </c>
      <c r="F310" s="250" t="s">
        <v>161</v>
      </c>
      <c r="G310" s="248"/>
      <c r="H310" s="251">
        <v>0.55000000000000004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156</v>
      </c>
      <c r="AU310" s="257" t="s">
        <v>85</v>
      </c>
      <c r="AV310" s="15" t="s">
        <v>162</v>
      </c>
      <c r="AW310" s="15" t="s">
        <v>37</v>
      </c>
      <c r="AX310" s="15" t="s">
        <v>75</v>
      </c>
      <c r="AY310" s="257" t="s">
        <v>145</v>
      </c>
    </row>
    <row r="311" s="16" customFormat="1">
      <c r="A311" s="16"/>
      <c r="B311" s="258"/>
      <c r="C311" s="259"/>
      <c r="D311" s="227" t="s">
        <v>156</v>
      </c>
      <c r="E311" s="260" t="s">
        <v>19</v>
      </c>
      <c r="F311" s="261" t="s">
        <v>166</v>
      </c>
      <c r="G311" s="259"/>
      <c r="H311" s="262">
        <v>2.6500000000000004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68" t="s">
        <v>156</v>
      </c>
      <c r="AU311" s="268" t="s">
        <v>85</v>
      </c>
      <c r="AV311" s="16" t="s">
        <v>152</v>
      </c>
      <c r="AW311" s="16" t="s">
        <v>37</v>
      </c>
      <c r="AX311" s="16" t="s">
        <v>83</v>
      </c>
      <c r="AY311" s="268" t="s">
        <v>145</v>
      </c>
    </row>
    <row r="312" s="12" customFormat="1" ht="22.8" customHeight="1">
      <c r="A312" s="12"/>
      <c r="B312" s="191"/>
      <c r="C312" s="192"/>
      <c r="D312" s="193" t="s">
        <v>74</v>
      </c>
      <c r="E312" s="205" t="s">
        <v>195</v>
      </c>
      <c r="F312" s="205" t="s">
        <v>328</v>
      </c>
      <c r="G312" s="192"/>
      <c r="H312" s="192"/>
      <c r="I312" s="195"/>
      <c r="J312" s="206">
        <f>BK312</f>
        <v>0</v>
      </c>
      <c r="K312" s="192"/>
      <c r="L312" s="197"/>
      <c r="M312" s="198"/>
      <c r="N312" s="199"/>
      <c r="O312" s="199"/>
      <c r="P312" s="200">
        <f>SUM(P313:P533)</f>
        <v>0</v>
      </c>
      <c r="Q312" s="199"/>
      <c r="R312" s="200">
        <f>SUM(R313:R533)</f>
        <v>141.83870343999999</v>
      </c>
      <c r="S312" s="199"/>
      <c r="T312" s="201">
        <f>SUM(T313:T533)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2" t="s">
        <v>83</v>
      </c>
      <c r="AT312" s="203" t="s">
        <v>74</v>
      </c>
      <c r="AU312" s="203" t="s">
        <v>83</v>
      </c>
      <c r="AY312" s="202" t="s">
        <v>145</v>
      </c>
      <c r="BK312" s="204">
        <f>SUM(BK313:BK533)</f>
        <v>0</v>
      </c>
    </row>
    <row r="313" s="2" customFormat="1" ht="16.5" customHeight="1">
      <c r="A313" s="41"/>
      <c r="B313" s="42"/>
      <c r="C313" s="207" t="s">
        <v>329</v>
      </c>
      <c r="D313" s="207" t="s">
        <v>147</v>
      </c>
      <c r="E313" s="208" t="s">
        <v>330</v>
      </c>
      <c r="F313" s="209" t="s">
        <v>331</v>
      </c>
      <c r="G313" s="210" t="s">
        <v>231</v>
      </c>
      <c r="H313" s="211">
        <v>124.90000000000001</v>
      </c>
      <c r="I313" s="212"/>
      <c r="J313" s="213">
        <f>ROUND(I313*H313,2)</f>
        <v>0</v>
      </c>
      <c r="K313" s="209" t="s">
        <v>151</v>
      </c>
      <c r="L313" s="47"/>
      <c r="M313" s="214" t="s">
        <v>19</v>
      </c>
      <c r="N313" s="215" t="s">
        <v>46</v>
      </c>
      <c r="O313" s="87"/>
      <c r="P313" s="216">
        <f>O313*H313</f>
        <v>0</v>
      </c>
      <c r="Q313" s="216">
        <v>0.00025999999999999998</v>
      </c>
      <c r="R313" s="216">
        <f>Q313*H313</f>
        <v>0.032473999999999996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152</v>
      </c>
      <c r="AT313" s="218" t="s">
        <v>147</v>
      </c>
      <c r="AU313" s="218" t="s">
        <v>85</v>
      </c>
      <c r="AY313" s="20" t="s">
        <v>145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83</v>
      </c>
      <c r="BK313" s="219">
        <f>ROUND(I313*H313,2)</f>
        <v>0</v>
      </c>
      <c r="BL313" s="20" t="s">
        <v>152</v>
      </c>
      <c r="BM313" s="218" t="s">
        <v>332</v>
      </c>
    </row>
    <row r="314" s="2" customFormat="1">
      <c r="A314" s="41"/>
      <c r="B314" s="42"/>
      <c r="C314" s="43"/>
      <c r="D314" s="220" t="s">
        <v>154</v>
      </c>
      <c r="E314" s="43"/>
      <c r="F314" s="221" t="s">
        <v>333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154</v>
      </c>
      <c r="AU314" s="20" t="s">
        <v>85</v>
      </c>
    </row>
    <row r="315" s="13" customFormat="1">
      <c r="A315" s="13"/>
      <c r="B315" s="225"/>
      <c r="C315" s="226"/>
      <c r="D315" s="227" t="s">
        <v>156</v>
      </c>
      <c r="E315" s="228" t="s">
        <v>19</v>
      </c>
      <c r="F315" s="229" t="s">
        <v>334</v>
      </c>
      <c r="G315" s="226"/>
      <c r="H315" s="228" t="s">
        <v>19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156</v>
      </c>
      <c r="AU315" s="235" t="s">
        <v>85</v>
      </c>
      <c r="AV315" s="13" t="s">
        <v>83</v>
      </c>
      <c r="AW315" s="13" t="s">
        <v>37</v>
      </c>
      <c r="AX315" s="13" t="s">
        <v>75</v>
      </c>
      <c r="AY315" s="235" t="s">
        <v>145</v>
      </c>
    </row>
    <row r="316" s="13" customFormat="1">
      <c r="A316" s="13"/>
      <c r="B316" s="225"/>
      <c r="C316" s="226"/>
      <c r="D316" s="227" t="s">
        <v>156</v>
      </c>
      <c r="E316" s="228" t="s">
        <v>19</v>
      </c>
      <c r="F316" s="229" t="s">
        <v>157</v>
      </c>
      <c r="G316" s="226"/>
      <c r="H316" s="228" t="s">
        <v>19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156</v>
      </c>
      <c r="AU316" s="235" t="s">
        <v>85</v>
      </c>
      <c r="AV316" s="13" t="s">
        <v>83</v>
      </c>
      <c r="AW316" s="13" t="s">
        <v>37</v>
      </c>
      <c r="AX316" s="13" t="s">
        <v>75</v>
      </c>
      <c r="AY316" s="235" t="s">
        <v>145</v>
      </c>
    </row>
    <row r="317" s="14" customFormat="1">
      <c r="A317" s="14"/>
      <c r="B317" s="236"/>
      <c r="C317" s="237"/>
      <c r="D317" s="227" t="s">
        <v>156</v>
      </c>
      <c r="E317" s="238" t="s">
        <v>19</v>
      </c>
      <c r="F317" s="239" t="s">
        <v>335</v>
      </c>
      <c r="G317" s="237"/>
      <c r="H317" s="240">
        <v>41.700000000000003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156</v>
      </c>
      <c r="AU317" s="246" t="s">
        <v>85</v>
      </c>
      <c r="AV317" s="14" t="s">
        <v>85</v>
      </c>
      <c r="AW317" s="14" t="s">
        <v>37</v>
      </c>
      <c r="AX317" s="14" t="s">
        <v>75</v>
      </c>
      <c r="AY317" s="246" t="s">
        <v>145</v>
      </c>
    </row>
    <row r="318" s="14" customFormat="1">
      <c r="A318" s="14"/>
      <c r="B318" s="236"/>
      <c r="C318" s="237"/>
      <c r="D318" s="227" t="s">
        <v>156</v>
      </c>
      <c r="E318" s="238" t="s">
        <v>19</v>
      </c>
      <c r="F318" s="239" t="s">
        <v>336</v>
      </c>
      <c r="G318" s="237"/>
      <c r="H318" s="240">
        <v>73.900000000000006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156</v>
      </c>
      <c r="AU318" s="246" t="s">
        <v>85</v>
      </c>
      <c r="AV318" s="14" t="s">
        <v>85</v>
      </c>
      <c r="AW318" s="14" t="s">
        <v>37</v>
      </c>
      <c r="AX318" s="14" t="s">
        <v>75</v>
      </c>
      <c r="AY318" s="246" t="s">
        <v>145</v>
      </c>
    </row>
    <row r="319" s="13" customFormat="1">
      <c r="A319" s="13"/>
      <c r="B319" s="225"/>
      <c r="C319" s="226"/>
      <c r="D319" s="227" t="s">
        <v>156</v>
      </c>
      <c r="E319" s="228" t="s">
        <v>19</v>
      </c>
      <c r="F319" s="229" t="s">
        <v>163</v>
      </c>
      <c r="G319" s="226"/>
      <c r="H319" s="228" t="s">
        <v>19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156</v>
      </c>
      <c r="AU319" s="235" t="s">
        <v>85</v>
      </c>
      <c r="AV319" s="13" t="s">
        <v>83</v>
      </c>
      <c r="AW319" s="13" t="s">
        <v>37</v>
      </c>
      <c r="AX319" s="13" t="s">
        <v>75</v>
      </c>
      <c r="AY319" s="235" t="s">
        <v>145</v>
      </c>
    </row>
    <row r="320" s="14" customFormat="1">
      <c r="A320" s="14"/>
      <c r="B320" s="236"/>
      <c r="C320" s="237"/>
      <c r="D320" s="227" t="s">
        <v>156</v>
      </c>
      <c r="E320" s="238" t="s">
        <v>19</v>
      </c>
      <c r="F320" s="239" t="s">
        <v>236</v>
      </c>
      <c r="G320" s="237"/>
      <c r="H320" s="240">
        <v>9.3000000000000007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156</v>
      </c>
      <c r="AU320" s="246" t="s">
        <v>85</v>
      </c>
      <c r="AV320" s="14" t="s">
        <v>85</v>
      </c>
      <c r="AW320" s="14" t="s">
        <v>37</v>
      </c>
      <c r="AX320" s="14" t="s">
        <v>75</v>
      </c>
      <c r="AY320" s="246" t="s">
        <v>145</v>
      </c>
    </row>
    <row r="321" s="16" customFormat="1">
      <c r="A321" s="16"/>
      <c r="B321" s="258"/>
      <c r="C321" s="259"/>
      <c r="D321" s="227" t="s">
        <v>156</v>
      </c>
      <c r="E321" s="260" t="s">
        <v>19</v>
      </c>
      <c r="F321" s="261" t="s">
        <v>166</v>
      </c>
      <c r="G321" s="259"/>
      <c r="H321" s="262">
        <v>124.90000000000001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68" t="s">
        <v>156</v>
      </c>
      <c r="AU321" s="268" t="s">
        <v>85</v>
      </c>
      <c r="AV321" s="16" t="s">
        <v>152</v>
      </c>
      <c r="AW321" s="16" t="s">
        <v>37</v>
      </c>
      <c r="AX321" s="16" t="s">
        <v>83</v>
      </c>
      <c r="AY321" s="268" t="s">
        <v>145</v>
      </c>
    </row>
    <row r="322" s="2" customFormat="1" ht="16.5" customHeight="1">
      <c r="A322" s="41"/>
      <c r="B322" s="42"/>
      <c r="C322" s="207" t="s">
        <v>337</v>
      </c>
      <c r="D322" s="207" t="s">
        <v>147</v>
      </c>
      <c r="E322" s="208" t="s">
        <v>338</v>
      </c>
      <c r="F322" s="209" t="s">
        <v>339</v>
      </c>
      <c r="G322" s="210" t="s">
        <v>231</v>
      </c>
      <c r="H322" s="211">
        <v>73.299999999999997</v>
      </c>
      <c r="I322" s="212"/>
      <c r="J322" s="213">
        <f>ROUND(I322*H322,2)</f>
        <v>0</v>
      </c>
      <c r="K322" s="209" t="s">
        <v>151</v>
      </c>
      <c r="L322" s="47"/>
      <c r="M322" s="214" t="s">
        <v>19</v>
      </c>
      <c r="N322" s="215" t="s">
        <v>46</v>
      </c>
      <c r="O322" s="87"/>
      <c r="P322" s="216">
        <f>O322*H322</f>
        <v>0</v>
      </c>
      <c r="Q322" s="216">
        <v>0.0040000000000000001</v>
      </c>
      <c r="R322" s="216">
        <f>Q322*H322</f>
        <v>0.29320000000000002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152</v>
      </c>
      <c r="AT322" s="218" t="s">
        <v>147</v>
      </c>
      <c r="AU322" s="218" t="s">
        <v>85</v>
      </c>
      <c r="AY322" s="20" t="s">
        <v>145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83</v>
      </c>
      <c r="BK322" s="219">
        <f>ROUND(I322*H322,2)</f>
        <v>0</v>
      </c>
      <c r="BL322" s="20" t="s">
        <v>152</v>
      </c>
      <c r="BM322" s="218" t="s">
        <v>340</v>
      </c>
    </row>
    <row r="323" s="2" customFormat="1">
      <c r="A323" s="41"/>
      <c r="B323" s="42"/>
      <c r="C323" s="43"/>
      <c r="D323" s="220" t="s">
        <v>154</v>
      </c>
      <c r="E323" s="43"/>
      <c r="F323" s="221" t="s">
        <v>341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154</v>
      </c>
      <c r="AU323" s="20" t="s">
        <v>85</v>
      </c>
    </row>
    <row r="324" s="13" customFormat="1">
      <c r="A324" s="13"/>
      <c r="B324" s="225"/>
      <c r="C324" s="226"/>
      <c r="D324" s="227" t="s">
        <v>156</v>
      </c>
      <c r="E324" s="228" t="s">
        <v>19</v>
      </c>
      <c r="F324" s="229" t="s">
        <v>334</v>
      </c>
      <c r="G324" s="226"/>
      <c r="H324" s="228" t="s">
        <v>19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156</v>
      </c>
      <c r="AU324" s="235" t="s">
        <v>85</v>
      </c>
      <c r="AV324" s="13" t="s">
        <v>83</v>
      </c>
      <c r="AW324" s="13" t="s">
        <v>37</v>
      </c>
      <c r="AX324" s="13" t="s">
        <v>75</v>
      </c>
      <c r="AY324" s="235" t="s">
        <v>145</v>
      </c>
    </row>
    <row r="325" s="13" customFormat="1">
      <c r="A325" s="13"/>
      <c r="B325" s="225"/>
      <c r="C325" s="226"/>
      <c r="D325" s="227" t="s">
        <v>156</v>
      </c>
      <c r="E325" s="228" t="s">
        <v>19</v>
      </c>
      <c r="F325" s="229" t="s">
        <v>157</v>
      </c>
      <c r="G325" s="226"/>
      <c r="H325" s="228" t="s">
        <v>19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156</v>
      </c>
      <c r="AU325" s="235" t="s">
        <v>85</v>
      </c>
      <c r="AV325" s="13" t="s">
        <v>83</v>
      </c>
      <c r="AW325" s="13" t="s">
        <v>37</v>
      </c>
      <c r="AX325" s="13" t="s">
        <v>75</v>
      </c>
      <c r="AY325" s="235" t="s">
        <v>145</v>
      </c>
    </row>
    <row r="326" s="14" customFormat="1">
      <c r="A326" s="14"/>
      <c r="B326" s="236"/>
      <c r="C326" s="237"/>
      <c r="D326" s="227" t="s">
        <v>156</v>
      </c>
      <c r="E326" s="238" t="s">
        <v>19</v>
      </c>
      <c r="F326" s="239" t="s">
        <v>335</v>
      </c>
      <c r="G326" s="237"/>
      <c r="H326" s="240">
        <v>41.700000000000003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156</v>
      </c>
      <c r="AU326" s="246" t="s">
        <v>85</v>
      </c>
      <c r="AV326" s="14" t="s">
        <v>85</v>
      </c>
      <c r="AW326" s="14" t="s">
        <v>37</v>
      </c>
      <c r="AX326" s="14" t="s">
        <v>75</v>
      </c>
      <c r="AY326" s="246" t="s">
        <v>145</v>
      </c>
    </row>
    <row r="327" s="14" customFormat="1">
      <c r="A327" s="14"/>
      <c r="B327" s="236"/>
      <c r="C327" s="237"/>
      <c r="D327" s="227" t="s">
        <v>156</v>
      </c>
      <c r="E327" s="238" t="s">
        <v>19</v>
      </c>
      <c r="F327" s="239" t="s">
        <v>342</v>
      </c>
      <c r="G327" s="237"/>
      <c r="H327" s="240">
        <v>22.300000000000001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156</v>
      </c>
      <c r="AU327" s="246" t="s">
        <v>85</v>
      </c>
      <c r="AV327" s="14" t="s">
        <v>85</v>
      </c>
      <c r="AW327" s="14" t="s">
        <v>37</v>
      </c>
      <c r="AX327" s="14" t="s">
        <v>75</v>
      </c>
      <c r="AY327" s="246" t="s">
        <v>145</v>
      </c>
    </row>
    <row r="328" s="13" customFormat="1">
      <c r="A328" s="13"/>
      <c r="B328" s="225"/>
      <c r="C328" s="226"/>
      <c r="D328" s="227" t="s">
        <v>156</v>
      </c>
      <c r="E328" s="228" t="s">
        <v>19</v>
      </c>
      <c r="F328" s="229" t="s">
        <v>163</v>
      </c>
      <c r="G328" s="226"/>
      <c r="H328" s="228" t="s">
        <v>19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156</v>
      </c>
      <c r="AU328" s="235" t="s">
        <v>85</v>
      </c>
      <c r="AV328" s="13" t="s">
        <v>83</v>
      </c>
      <c r="AW328" s="13" t="s">
        <v>37</v>
      </c>
      <c r="AX328" s="13" t="s">
        <v>75</v>
      </c>
      <c r="AY328" s="235" t="s">
        <v>145</v>
      </c>
    </row>
    <row r="329" s="14" customFormat="1">
      <c r="A329" s="14"/>
      <c r="B329" s="236"/>
      <c r="C329" s="237"/>
      <c r="D329" s="227" t="s">
        <v>156</v>
      </c>
      <c r="E329" s="238" t="s">
        <v>19</v>
      </c>
      <c r="F329" s="239" t="s">
        <v>236</v>
      </c>
      <c r="G329" s="237"/>
      <c r="H329" s="240">
        <v>9.3000000000000007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156</v>
      </c>
      <c r="AU329" s="246" t="s">
        <v>85</v>
      </c>
      <c r="AV329" s="14" t="s">
        <v>85</v>
      </c>
      <c r="AW329" s="14" t="s">
        <v>37</v>
      </c>
      <c r="AX329" s="14" t="s">
        <v>75</v>
      </c>
      <c r="AY329" s="246" t="s">
        <v>145</v>
      </c>
    </row>
    <row r="330" s="16" customFormat="1">
      <c r="A330" s="16"/>
      <c r="B330" s="258"/>
      <c r="C330" s="259"/>
      <c r="D330" s="227" t="s">
        <v>156</v>
      </c>
      <c r="E330" s="260" t="s">
        <v>19</v>
      </c>
      <c r="F330" s="261" t="s">
        <v>166</v>
      </c>
      <c r="G330" s="259"/>
      <c r="H330" s="262">
        <v>73.299999999999997</v>
      </c>
      <c r="I330" s="263"/>
      <c r="J330" s="259"/>
      <c r="K330" s="259"/>
      <c r="L330" s="264"/>
      <c r="M330" s="265"/>
      <c r="N330" s="266"/>
      <c r="O330" s="266"/>
      <c r="P330" s="266"/>
      <c r="Q330" s="266"/>
      <c r="R330" s="266"/>
      <c r="S330" s="266"/>
      <c r="T330" s="267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68" t="s">
        <v>156</v>
      </c>
      <c r="AU330" s="268" t="s">
        <v>85</v>
      </c>
      <c r="AV330" s="16" t="s">
        <v>152</v>
      </c>
      <c r="AW330" s="16" t="s">
        <v>37</v>
      </c>
      <c r="AX330" s="16" t="s">
        <v>83</v>
      </c>
      <c r="AY330" s="268" t="s">
        <v>145</v>
      </c>
    </row>
    <row r="331" s="2" customFormat="1" ht="16.5" customHeight="1">
      <c r="A331" s="41"/>
      <c r="B331" s="42"/>
      <c r="C331" s="207" t="s">
        <v>343</v>
      </c>
      <c r="D331" s="207" t="s">
        <v>147</v>
      </c>
      <c r="E331" s="208" t="s">
        <v>344</v>
      </c>
      <c r="F331" s="209" t="s">
        <v>345</v>
      </c>
      <c r="G331" s="210" t="s">
        <v>231</v>
      </c>
      <c r="H331" s="211">
        <v>51.600000000000001</v>
      </c>
      <c r="I331" s="212"/>
      <c r="J331" s="213">
        <f>ROUND(I331*H331,2)</f>
        <v>0</v>
      </c>
      <c r="K331" s="209" t="s">
        <v>151</v>
      </c>
      <c r="L331" s="47"/>
      <c r="M331" s="214" t="s">
        <v>19</v>
      </c>
      <c r="N331" s="215" t="s">
        <v>46</v>
      </c>
      <c r="O331" s="87"/>
      <c r="P331" s="216">
        <f>O331*H331</f>
        <v>0</v>
      </c>
      <c r="Q331" s="216">
        <v>0.0040000000000000001</v>
      </c>
      <c r="R331" s="216">
        <f>Q331*H331</f>
        <v>0.2064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152</v>
      </c>
      <c r="AT331" s="218" t="s">
        <v>147</v>
      </c>
      <c r="AU331" s="218" t="s">
        <v>85</v>
      </c>
      <c r="AY331" s="20" t="s">
        <v>145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83</v>
      </c>
      <c r="BK331" s="219">
        <f>ROUND(I331*H331,2)</f>
        <v>0</v>
      </c>
      <c r="BL331" s="20" t="s">
        <v>152</v>
      </c>
      <c r="BM331" s="218" t="s">
        <v>346</v>
      </c>
    </row>
    <row r="332" s="2" customFormat="1">
      <c r="A332" s="41"/>
      <c r="B332" s="42"/>
      <c r="C332" s="43"/>
      <c r="D332" s="220" t="s">
        <v>154</v>
      </c>
      <c r="E332" s="43"/>
      <c r="F332" s="221" t="s">
        <v>347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154</v>
      </c>
      <c r="AU332" s="20" t="s">
        <v>85</v>
      </c>
    </row>
    <row r="333" s="13" customFormat="1">
      <c r="A333" s="13"/>
      <c r="B333" s="225"/>
      <c r="C333" s="226"/>
      <c r="D333" s="227" t="s">
        <v>156</v>
      </c>
      <c r="E333" s="228" t="s">
        <v>19</v>
      </c>
      <c r="F333" s="229" t="s">
        <v>348</v>
      </c>
      <c r="G333" s="226"/>
      <c r="H333" s="228" t="s">
        <v>19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156</v>
      </c>
      <c r="AU333" s="235" t="s">
        <v>85</v>
      </c>
      <c r="AV333" s="13" t="s">
        <v>83</v>
      </c>
      <c r="AW333" s="13" t="s">
        <v>37</v>
      </c>
      <c r="AX333" s="13" t="s">
        <v>75</v>
      </c>
      <c r="AY333" s="235" t="s">
        <v>145</v>
      </c>
    </row>
    <row r="334" s="14" customFormat="1">
      <c r="A334" s="14"/>
      <c r="B334" s="236"/>
      <c r="C334" s="237"/>
      <c r="D334" s="227" t="s">
        <v>156</v>
      </c>
      <c r="E334" s="238" t="s">
        <v>19</v>
      </c>
      <c r="F334" s="239" t="s">
        <v>349</v>
      </c>
      <c r="G334" s="237"/>
      <c r="H334" s="240">
        <v>51.600000000000001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156</v>
      </c>
      <c r="AU334" s="246" t="s">
        <v>85</v>
      </c>
      <c r="AV334" s="14" t="s">
        <v>85</v>
      </c>
      <c r="AW334" s="14" t="s">
        <v>37</v>
      </c>
      <c r="AX334" s="14" t="s">
        <v>75</v>
      </c>
      <c r="AY334" s="246" t="s">
        <v>145</v>
      </c>
    </row>
    <row r="335" s="16" customFormat="1">
      <c r="A335" s="16"/>
      <c r="B335" s="258"/>
      <c r="C335" s="259"/>
      <c r="D335" s="227" t="s">
        <v>156</v>
      </c>
      <c r="E335" s="260" t="s">
        <v>19</v>
      </c>
      <c r="F335" s="261" t="s">
        <v>166</v>
      </c>
      <c r="G335" s="259"/>
      <c r="H335" s="262">
        <v>51.600000000000001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68" t="s">
        <v>156</v>
      </c>
      <c r="AU335" s="268" t="s">
        <v>85</v>
      </c>
      <c r="AV335" s="16" t="s">
        <v>152</v>
      </c>
      <c r="AW335" s="16" t="s">
        <v>37</v>
      </c>
      <c r="AX335" s="16" t="s">
        <v>83</v>
      </c>
      <c r="AY335" s="268" t="s">
        <v>145</v>
      </c>
    </row>
    <row r="336" s="2" customFormat="1" ht="24.15" customHeight="1">
      <c r="A336" s="41"/>
      <c r="B336" s="42"/>
      <c r="C336" s="207" t="s">
        <v>350</v>
      </c>
      <c r="D336" s="207" t="s">
        <v>147</v>
      </c>
      <c r="E336" s="208" t="s">
        <v>351</v>
      </c>
      <c r="F336" s="209" t="s">
        <v>352</v>
      </c>
      <c r="G336" s="210" t="s">
        <v>231</v>
      </c>
      <c r="H336" s="211">
        <v>124.90000000000001</v>
      </c>
      <c r="I336" s="212"/>
      <c r="J336" s="213">
        <f>ROUND(I336*H336,2)</f>
        <v>0</v>
      </c>
      <c r="K336" s="209" t="s">
        <v>151</v>
      </c>
      <c r="L336" s="47"/>
      <c r="M336" s="214" t="s">
        <v>19</v>
      </c>
      <c r="N336" s="215" t="s">
        <v>46</v>
      </c>
      <c r="O336" s="87"/>
      <c r="P336" s="216">
        <f>O336*H336</f>
        <v>0</v>
      </c>
      <c r="Q336" s="216">
        <v>0.017399999999999999</v>
      </c>
      <c r="R336" s="216">
        <f>Q336*H336</f>
        <v>2.17326</v>
      </c>
      <c r="S336" s="216">
        <v>0</v>
      </c>
      <c r="T336" s="21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8" t="s">
        <v>152</v>
      </c>
      <c r="AT336" s="218" t="s">
        <v>147</v>
      </c>
      <c r="AU336" s="218" t="s">
        <v>85</v>
      </c>
      <c r="AY336" s="20" t="s">
        <v>145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20" t="s">
        <v>83</v>
      </c>
      <c r="BK336" s="219">
        <f>ROUND(I336*H336,2)</f>
        <v>0</v>
      </c>
      <c r="BL336" s="20" t="s">
        <v>152</v>
      </c>
      <c r="BM336" s="218" t="s">
        <v>353</v>
      </c>
    </row>
    <row r="337" s="2" customFormat="1">
      <c r="A337" s="41"/>
      <c r="B337" s="42"/>
      <c r="C337" s="43"/>
      <c r="D337" s="220" t="s">
        <v>154</v>
      </c>
      <c r="E337" s="43"/>
      <c r="F337" s="221" t="s">
        <v>354</v>
      </c>
      <c r="G337" s="43"/>
      <c r="H337" s="43"/>
      <c r="I337" s="222"/>
      <c r="J337" s="43"/>
      <c r="K337" s="43"/>
      <c r="L337" s="47"/>
      <c r="M337" s="223"/>
      <c r="N337" s="22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154</v>
      </c>
      <c r="AU337" s="20" t="s">
        <v>85</v>
      </c>
    </row>
    <row r="338" s="13" customFormat="1">
      <c r="A338" s="13"/>
      <c r="B338" s="225"/>
      <c r="C338" s="226"/>
      <c r="D338" s="227" t="s">
        <v>156</v>
      </c>
      <c r="E338" s="228" t="s">
        <v>19</v>
      </c>
      <c r="F338" s="229" t="s">
        <v>157</v>
      </c>
      <c r="G338" s="226"/>
      <c r="H338" s="228" t="s">
        <v>19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156</v>
      </c>
      <c r="AU338" s="235" t="s">
        <v>85</v>
      </c>
      <c r="AV338" s="13" t="s">
        <v>83</v>
      </c>
      <c r="AW338" s="13" t="s">
        <v>37</v>
      </c>
      <c r="AX338" s="13" t="s">
        <v>75</v>
      </c>
      <c r="AY338" s="235" t="s">
        <v>145</v>
      </c>
    </row>
    <row r="339" s="14" customFormat="1">
      <c r="A339" s="14"/>
      <c r="B339" s="236"/>
      <c r="C339" s="237"/>
      <c r="D339" s="227" t="s">
        <v>156</v>
      </c>
      <c r="E339" s="238" t="s">
        <v>19</v>
      </c>
      <c r="F339" s="239" t="s">
        <v>335</v>
      </c>
      <c r="G339" s="237"/>
      <c r="H339" s="240">
        <v>41.700000000000003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156</v>
      </c>
      <c r="AU339" s="246" t="s">
        <v>85</v>
      </c>
      <c r="AV339" s="14" t="s">
        <v>85</v>
      </c>
      <c r="AW339" s="14" t="s">
        <v>37</v>
      </c>
      <c r="AX339" s="14" t="s">
        <v>75</v>
      </c>
      <c r="AY339" s="246" t="s">
        <v>145</v>
      </c>
    </row>
    <row r="340" s="14" customFormat="1">
      <c r="A340" s="14"/>
      <c r="B340" s="236"/>
      <c r="C340" s="237"/>
      <c r="D340" s="227" t="s">
        <v>156</v>
      </c>
      <c r="E340" s="238" t="s">
        <v>19</v>
      </c>
      <c r="F340" s="239" t="s">
        <v>336</v>
      </c>
      <c r="G340" s="237"/>
      <c r="H340" s="240">
        <v>73.900000000000006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156</v>
      </c>
      <c r="AU340" s="246" t="s">
        <v>85</v>
      </c>
      <c r="AV340" s="14" t="s">
        <v>85</v>
      </c>
      <c r="AW340" s="14" t="s">
        <v>37</v>
      </c>
      <c r="AX340" s="14" t="s">
        <v>75</v>
      </c>
      <c r="AY340" s="246" t="s">
        <v>145</v>
      </c>
    </row>
    <row r="341" s="13" customFormat="1">
      <c r="A341" s="13"/>
      <c r="B341" s="225"/>
      <c r="C341" s="226"/>
      <c r="D341" s="227" t="s">
        <v>156</v>
      </c>
      <c r="E341" s="228" t="s">
        <v>19</v>
      </c>
      <c r="F341" s="229" t="s">
        <v>163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156</v>
      </c>
      <c r="AU341" s="235" t="s">
        <v>85</v>
      </c>
      <c r="AV341" s="13" t="s">
        <v>83</v>
      </c>
      <c r="AW341" s="13" t="s">
        <v>37</v>
      </c>
      <c r="AX341" s="13" t="s">
        <v>75</v>
      </c>
      <c r="AY341" s="235" t="s">
        <v>145</v>
      </c>
    </row>
    <row r="342" s="14" customFormat="1">
      <c r="A342" s="14"/>
      <c r="B342" s="236"/>
      <c r="C342" s="237"/>
      <c r="D342" s="227" t="s">
        <v>156</v>
      </c>
      <c r="E342" s="238" t="s">
        <v>19</v>
      </c>
      <c r="F342" s="239" t="s">
        <v>236</v>
      </c>
      <c r="G342" s="237"/>
      <c r="H342" s="240">
        <v>9.3000000000000007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156</v>
      </c>
      <c r="AU342" s="246" t="s">
        <v>85</v>
      </c>
      <c r="AV342" s="14" t="s">
        <v>85</v>
      </c>
      <c r="AW342" s="14" t="s">
        <v>37</v>
      </c>
      <c r="AX342" s="14" t="s">
        <v>75</v>
      </c>
      <c r="AY342" s="246" t="s">
        <v>145</v>
      </c>
    </row>
    <row r="343" s="16" customFormat="1">
      <c r="A343" s="16"/>
      <c r="B343" s="258"/>
      <c r="C343" s="259"/>
      <c r="D343" s="227" t="s">
        <v>156</v>
      </c>
      <c r="E343" s="260" t="s">
        <v>19</v>
      </c>
      <c r="F343" s="261" t="s">
        <v>166</v>
      </c>
      <c r="G343" s="259"/>
      <c r="H343" s="262">
        <v>124.90000000000001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68" t="s">
        <v>156</v>
      </c>
      <c r="AU343" s="268" t="s">
        <v>85</v>
      </c>
      <c r="AV343" s="16" t="s">
        <v>152</v>
      </c>
      <c r="AW343" s="16" t="s">
        <v>37</v>
      </c>
      <c r="AX343" s="16" t="s">
        <v>83</v>
      </c>
      <c r="AY343" s="268" t="s">
        <v>145</v>
      </c>
    </row>
    <row r="344" s="2" customFormat="1" ht="21.75" customHeight="1">
      <c r="A344" s="41"/>
      <c r="B344" s="42"/>
      <c r="C344" s="207" t="s">
        <v>355</v>
      </c>
      <c r="D344" s="207" t="s">
        <v>147</v>
      </c>
      <c r="E344" s="208" t="s">
        <v>356</v>
      </c>
      <c r="F344" s="209" t="s">
        <v>357</v>
      </c>
      <c r="G344" s="210" t="s">
        <v>231</v>
      </c>
      <c r="H344" s="211">
        <v>5.6280000000000001</v>
      </c>
      <c r="I344" s="212"/>
      <c r="J344" s="213">
        <f>ROUND(I344*H344,2)</f>
        <v>0</v>
      </c>
      <c r="K344" s="209" t="s">
        <v>151</v>
      </c>
      <c r="L344" s="47"/>
      <c r="M344" s="214" t="s">
        <v>19</v>
      </c>
      <c r="N344" s="215" t="s">
        <v>46</v>
      </c>
      <c r="O344" s="87"/>
      <c r="P344" s="216">
        <f>O344*H344</f>
        <v>0</v>
      </c>
      <c r="Q344" s="216">
        <v>0.0064999999999999997</v>
      </c>
      <c r="R344" s="216">
        <f>Q344*H344</f>
        <v>0.036581999999999996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152</v>
      </c>
      <c r="AT344" s="218" t="s">
        <v>147</v>
      </c>
      <c r="AU344" s="218" t="s">
        <v>85</v>
      </c>
      <c r="AY344" s="20" t="s">
        <v>145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83</v>
      </c>
      <c r="BK344" s="219">
        <f>ROUND(I344*H344,2)</f>
        <v>0</v>
      </c>
      <c r="BL344" s="20" t="s">
        <v>152</v>
      </c>
      <c r="BM344" s="218" t="s">
        <v>358</v>
      </c>
    </row>
    <row r="345" s="2" customFormat="1">
      <c r="A345" s="41"/>
      <c r="B345" s="42"/>
      <c r="C345" s="43"/>
      <c r="D345" s="220" t="s">
        <v>154</v>
      </c>
      <c r="E345" s="43"/>
      <c r="F345" s="221" t="s">
        <v>359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154</v>
      </c>
      <c r="AU345" s="20" t="s">
        <v>85</v>
      </c>
    </row>
    <row r="346" s="13" customFormat="1">
      <c r="A346" s="13"/>
      <c r="B346" s="225"/>
      <c r="C346" s="226"/>
      <c r="D346" s="227" t="s">
        <v>156</v>
      </c>
      <c r="E346" s="228" t="s">
        <v>19</v>
      </c>
      <c r="F346" s="229" t="s">
        <v>279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156</v>
      </c>
      <c r="AU346" s="235" t="s">
        <v>85</v>
      </c>
      <c r="AV346" s="13" t="s">
        <v>83</v>
      </c>
      <c r="AW346" s="13" t="s">
        <v>37</v>
      </c>
      <c r="AX346" s="13" t="s">
        <v>75</v>
      </c>
      <c r="AY346" s="235" t="s">
        <v>145</v>
      </c>
    </row>
    <row r="347" s="14" customFormat="1">
      <c r="A347" s="14"/>
      <c r="B347" s="236"/>
      <c r="C347" s="237"/>
      <c r="D347" s="227" t="s">
        <v>156</v>
      </c>
      <c r="E347" s="238" t="s">
        <v>19</v>
      </c>
      <c r="F347" s="239" t="s">
        <v>360</v>
      </c>
      <c r="G347" s="237"/>
      <c r="H347" s="240">
        <v>3.843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156</v>
      </c>
      <c r="AU347" s="246" t="s">
        <v>85</v>
      </c>
      <c r="AV347" s="14" t="s">
        <v>85</v>
      </c>
      <c r="AW347" s="14" t="s">
        <v>37</v>
      </c>
      <c r="AX347" s="14" t="s">
        <v>75</v>
      </c>
      <c r="AY347" s="246" t="s">
        <v>145</v>
      </c>
    </row>
    <row r="348" s="15" customFormat="1">
      <c r="A348" s="15"/>
      <c r="B348" s="247"/>
      <c r="C348" s="248"/>
      <c r="D348" s="227" t="s">
        <v>156</v>
      </c>
      <c r="E348" s="249" t="s">
        <v>19</v>
      </c>
      <c r="F348" s="250" t="s">
        <v>161</v>
      </c>
      <c r="G348" s="248"/>
      <c r="H348" s="251">
        <v>3.843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7" t="s">
        <v>156</v>
      </c>
      <c r="AU348" s="257" t="s">
        <v>85</v>
      </c>
      <c r="AV348" s="15" t="s">
        <v>162</v>
      </c>
      <c r="AW348" s="15" t="s">
        <v>37</v>
      </c>
      <c r="AX348" s="15" t="s">
        <v>75</v>
      </c>
      <c r="AY348" s="257" t="s">
        <v>145</v>
      </c>
    </row>
    <row r="349" s="13" customFormat="1">
      <c r="A349" s="13"/>
      <c r="B349" s="225"/>
      <c r="C349" s="226"/>
      <c r="D349" s="227" t="s">
        <v>156</v>
      </c>
      <c r="E349" s="228" t="s">
        <v>19</v>
      </c>
      <c r="F349" s="229" t="s">
        <v>287</v>
      </c>
      <c r="G349" s="226"/>
      <c r="H349" s="228" t="s">
        <v>19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156</v>
      </c>
      <c r="AU349" s="235" t="s">
        <v>85</v>
      </c>
      <c r="AV349" s="13" t="s">
        <v>83</v>
      </c>
      <c r="AW349" s="13" t="s">
        <v>37</v>
      </c>
      <c r="AX349" s="13" t="s">
        <v>75</v>
      </c>
      <c r="AY349" s="235" t="s">
        <v>145</v>
      </c>
    </row>
    <row r="350" s="14" customFormat="1">
      <c r="A350" s="14"/>
      <c r="B350" s="236"/>
      <c r="C350" s="237"/>
      <c r="D350" s="227" t="s">
        <v>156</v>
      </c>
      <c r="E350" s="238" t="s">
        <v>19</v>
      </c>
      <c r="F350" s="239" t="s">
        <v>288</v>
      </c>
      <c r="G350" s="237"/>
      <c r="H350" s="240">
        <v>1.7849999999999999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156</v>
      </c>
      <c r="AU350" s="246" t="s">
        <v>85</v>
      </c>
      <c r="AV350" s="14" t="s">
        <v>85</v>
      </c>
      <c r="AW350" s="14" t="s">
        <v>37</v>
      </c>
      <c r="AX350" s="14" t="s">
        <v>75</v>
      </c>
      <c r="AY350" s="246" t="s">
        <v>145</v>
      </c>
    </row>
    <row r="351" s="15" customFormat="1">
      <c r="A351" s="15"/>
      <c r="B351" s="247"/>
      <c r="C351" s="248"/>
      <c r="D351" s="227" t="s">
        <v>156</v>
      </c>
      <c r="E351" s="249" t="s">
        <v>19</v>
      </c>
      <c r="F351" s="250" t="s">
        <v>161</v>
      </c>
      <c r="G351" s="248"/>
      <c r="H351" s="251">
        <v>1.7849999999999999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156</v>
      </c>
      <c r="AU351" s="257" t="s">
        <v>85</v>
      </c>
      <c r="AV351" s="15" t="s">
        <v>162</v>
      </c>
      <c r="AW351" s="15" t="s">
        <v>37</v>
      </c>
      <c r="AX351" s="15" t="s">
        <v>75</v>
      </c>
      <c r="AY351" s="257" t="s">
        <v>145</v>
      </c>
    </row>
    <row r="352" s="16" customFormat="1">
      <c r="A352" s="16"/>
      <c r="B352" s="258"/>
      <c r="C352" s="259"/>
      <c r="D352" s="227" t="s">
        <v>156</v>
      </c>
      <c r="E352" s="260" t="s">
        <v>19</v>
      </c>
      <c r="F352" s="261" t="s">
        <v>166</v>
      </c>
      <c r="G352" s="259"/>
      <c r="H352" s="262">
        <v>5.6280000000000001</v>
      </c>
      <c r="I352" s="263"/>
      <c r="J352" s="259"/>
      <c r="K352" s="259"/>
      <c r="L352" s="264"/>
      <c r="M352" s="265"/>
      <c r="N352" s="266"/>
      <c r="O352" s="266"/>
      <c r="P352" s="266"/>
      <c r="Q352" s="266"/>
      <c r="R352" s="266"/>
      <c r="S352" s="266"/>
      <c r="T352" s="267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68" t="s">
        <v>156</v>
      </c>
      <c r="AU352" s="268" t="s">
        <v>85</v>
      </c>
      <c r="AV352" s="16" t="s">
        <v>152</v>
      </c>
      <c r="AW352" s="16" t="s">
        <v>37</v>
      </c>
      <c r="AX352" s="16" t="s">
        <v>83</v>
      </c>
      <c r="AY352" s="268" t="s">
        <v>145</v>
      </c>
    </row>
    <row r="353" s="2" customFormat="1" ht="16.5" customHeight="1">
      <c r="A353" s="41"/>
      <c r="B353" s="42"/>
      <c r="C353" s="207" t="s">
        <v>361</v>
      </c>
      <c r="D353" s="207" t="s">
        <v>147</v>
      </c>
      <c r="E353" s="208" t="s">
        <v>362</v>
      </c>
      <c r="F353" s="209" t="s">
        <v>363</v>
      </c>
      <c r="G353" s="210" t="s">
        <v>231</v>
      </c>
      <c r="H353" s="211">
        <v>390.58999999999998</v>
      </c>
      <c r="I353" s="212"/>
      <c r="J353" s="213">
        <f>ROUND(I353*H353,2)</f>
        <v>0</v>
      </c>
      <c r="K353" s="209" t="s">
        <v>151</v>
      </c>
      <c r="L353" s="47"/>
      <c r="M353" s="214" t="s">
        <v>19</v>
      </c>
      <c r="N353" s="215" t="s">
        <v>46</v>
      </c>
      <c r="O353" s="87"/>
      <c r="P353" s="216">
        <f>O353*H353</f>
        <v>0</v>
      </c>
      <c r="Q353" s="216">
        <v>0.00025999999999999998</v>
      </c>
      <c r="R353" s="216">
        <f>Q353*H353</f>
        <v>0.10155339999999999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152</v>
      </c>
      <c r="AT353" s="218" t="s">
        <v>147</v>
      </c>
      <c r="AU353" s="218" t="s">
        <v>85</v>
      </c>
      <c r="AY353" s="20" t="s">
        <v>145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83</v>
      </c>
      <c r="BK353" s="219">
        <f>ROUND(I353*H353,2)</f>
        <v>0</v>
      </c>
      <c r="BL353" s="20" t="s">
        <v>152</v>
      </c>
      <c r="BM353" s="218" t="s">
        <v>364</v>
      </c>
    </row>
    <row r="354" s="2" customFormat="1">
      <c r="A354" s="41"/>
      <c r="B354" s="42"/>
      <c r="C354" s="43"/>
      <c r="D354" s="220" t="s">
        <v>154</v>
      </c>
      <c r="E354" s="43"/>
      <c r="F354" s="221" t="s">
        <v>365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154</v>
      </c>
      <c r="AU354" s="20" t="s">
        <v>85</v>
      </c>
    </row>
    <row r="355" s="13" customFormat="1">
      <c r="A355" s="13"/>
      <c r="B355" s="225"/>
      <c r="C355" s="226"/>
      <c r="D355" s="227" t="s">
        <v>156</v>
      </c>
      <c r="E355" s="228" t="s">
        <v>19</v>
      </c>
      <c r="F355" s="229" t="s">
        <v>366</v>
      </c>
      <c r="G355" s="226"/>
      <c r="H355" s="228" t="s">
        <v>19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156</v>
      </c>
      <c r="AU355" s="235" t="s">
        <v>85</v>
      </c>
      <c r="AV355" s="13" t="s">
        <v>83</v>
      </c>
      <c r="AW355" s="13" t="s">
        <v>37</v>
      </c>
      <c r="AX355" s="13" t="s">
        <v>75</v>
      </c>
      <c r="AY355" s="235" t="s">
        <v>145</v>
      </c>
    </row>
    <row r="356" s="14" customFormat="1">
      <c r="A356" s="14"/>
      <c r="B356" s="236"/>
      <c r="C356" s="237"/>
      <c r="D356" s="227" t="s">
        <v>156</v>
      </c>
      <c r="E356" s="238" t="s">
        <v>19</v>
      </c>
      <c r="F356" s="239" t="s">
        <v>367</v>
      </c>
      <c r="G356" s="237"/>
      <c r="H356" s="240">
        <v>96.659999999999997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156</v>
      </c>
      <c r="AU356" s="246" t="s">
        <v>85</v>
      </c>
      <c r="AV356" s="14" t="s">
        <v>85</v>
      </c>
      <c r="AW356" s="14" t="s">
        <v>37</v>
      </c>
      <c r="AX356" s="14" t="s">
        <v>75</v>
      </c>
      <c r="AY356" s="246" t="s">
        <v>145</v>
      </c>
    </row>
    <row r="357" s="14" customFormat="1">
      <c r="A357" s="14"/>
      <c r="B357" s="236"/>
      <c r="C357" s="237"/>
      <c r="D357" s="227" t="s">
        <v>156</v>
      </c>
      <c r="E357" s="238" t="s">
        <v>19</v>
      </c>
      <c r="F357" s="239" t="s">
        <v>368</v>
      </c>
      <c r="G357" s="237"/>
      <c r="H357" s="240">
        <v>162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156</v>
      </c>
      <c r="AU357" s="246" t="s">
        <v>85</v>
      </c>
      <c r="AV357" s="14" t="s">
        <v>85</v>
      </c>
      <c r="AW357" s="14" t="s">
        <v>37</v>
      </c>
      <c r="AX357" s="14" t="s">
        <v>75</v>
      </c>
      <c r="AY357" s="246" t="s">
        <v>145</v>
      </c>
    </row>
    <row r="358" s="14" customFormat="1">
      <c r="A358" s="14"/>
      <c r="B358" s="236"/>
      <c r="C358" s="237"/>
      <c r="D358" s="227" t="s">
        <v>156</v>
      </c>
      <c r="E358" s="238" t="s">
        <v>19</v>
      </c>
      <c r="F358" s="239" t="s">
        <v>369</v>
      </c>
      <c r="G358" s="237"/>
      <c r="H358" s="240">
        <v>97.739999999999995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156</v>
      </c>
      <c r="AU358" s="246" t="s">
        <v>85</v>
      </c>
      <c r="AV358" s="14" t="s">
        <v>85</v>
      </c>
      <c r="AW358" s="14" t="s">
        <v>37</v>
      </c>
      <c r="AX358" s="14" t="s">
        <v>75</v>
      </c>
      <c r="AY358" s="246" t="s">
        <v>145</v>
      </c>
    </row>
    <row r="359" s="15" customFormat="1">
      <c r="A359" s="15"/>
      <c r="B359" s="247"/>
      <c r="C359" s="248"/>
      <c r="D359" s="227" t="s">
        <v>156</v>
      </c>
      <c r="E359" s="249" t="s">
        <v>19</v>
      </c>
      <c r="F359" s="250" t="s">
        <v>161</v>
      </c>
      <c r="G359" s="248"/>
      <c r="H359" s="251">
        <v>356.39999999999998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7" t="s">
        <v>156</v>
      </c>
      <c r="AU359" s="257" t="s">
        <v>85</v>
      </c>
      <c r="AV359" s="15" t="s">
        <v>162</v>
      </c>
      <c r="AW359" s="15" t="s">
        <v>37</v>
      </c>
      <c r="AX359" s="15" t="s">
        <v>75</v>
      </c>
      <c r="AY359" s="257" t="s">
        <v>145</v>
      </c>
    </row>
    <row r="360" s="13" customFormat="1">
      <c r="A360" s="13"/>
      <c r="B360" s="225"/>
      <c r="C360" s="226"/>
      <c r="D360" s="227" t="s">
        <v>156</v>
      </c>
      <c r="E360" s="228" t="s">
        <v>19</v>
      </c>
      <c r="F360" s="229" t="s">
        <v>370</v>
      </c>
      <c r="G360" s="226"/>
      <c r="H360" s="228" t="s">
        <v>19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156</v>
      </c>
      <c r="AU360" s="235" t="s">
        <v>85</v>
      </c>
      <c r="AV360" s="13" t="s">
        <v>83</v>
      </c>
      <c r="AW360" s="13" t="s">
        <v>37</v>
      </c>
      <c r="AX360" s="13" t="s">
        <v>75</v>
      </c>
      <c r="AY360" s="235" t="s">
        <v>145</v>
      </c>
    </row>
    <row r="361" s="13" customFormat="1">
      <c r="A361" s="13"/>
      <c r="B361" s="225"/>
      <c r="C361" s="226"/>
      <c r="D361" s="227" t="s">
        <v>156</v>
      </c>
      <c r="E361" s="228" t="s">
        <v>19</v>
      </c>
      <c r="F361" s="229" t="s">
        <v>259</v>
      </c>
      <c r="G361" s="226"/>
      <c r="H361" s="228" t="s">
        <v>19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156</v>
      </c>
      <c r="AU361" s="235" t="s">
        <v>85</v>
      </c>
      <c r="AV361" s="13" t="s">
        <v>83</v>
      </c>
      <c r="AW361" s="13" t="s">
        <v>37</v>
      </c>
      <c r="AX361" s="13" t="s">
        <v>75</v>
      </c>
      <c r="AY361" s="235" t="s">
        <v>145</v>
      </c>
    </row>
    <row r="362" s="14" customFormat="1">
      <c r="A362" s="14"/>
      <c r="B362" s="236"/>
      <c r="C362" s="237"/>
      <c r="D362" s="227" t="s">
        <v>156</v>
      </c>
      <c r="E362" s="238" t="s">
        <v>19</v>
      </c>
      <c r="F362" s="239" t="s">
        <v>371</v>
      </c>
      <c r="G362" s="237"/>
      <c r="H362" s="240">
        <v>16.899999999999999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156</v>
      </c>
      <c r="AU362" s="246" t="s">
        <v>85</v>
      </c>
      <c r="AV362" s="14" t="s">
        <v>85</v>
      </c>
      <c r="AW362" s="14" t="s">
        <v>37</v>
      </c>
      <c r="AX362" s="14" t="s">
        <v>75</v>
      </c>
      <c r="AY362" s="246" t="s">
        <v>145</v>
      </c>
    </row>
    <row r="363" s="14" customFormat="1">
      <c r="A363" s="14"/>
      <c r="B363" s="236"/>
      <c r="C363" s="237"/>
      <c r="D363" s="227" t="s">
        <v>156</v>
      </c>
      <c r="E363" s="238" t="s">
        <v>19</v>
      </c>
      <c r="F363" s="239" t="s">
        <v>372</v>
      </c>
      <c r="G363" s="237"/>
      <c r="H363" s="240">
        <v>-1.9199999999999999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156</v>
      </c>
      <c r="AU363" s="246" t="s">
        <v>85</v>
      </c>
      <c r="AV363" s="14" t="s">
        <v>85</v>
      </c>
      <c r="AW363" s="14" t="s">
        <v>37</v>
      </c>
      <c r="AX363" s="14" t="s">
        <v>75</v>
      </c>
      <c r="AY363" s="246" t="s">
        <v>145</v>
      </c>
    </row>
    <row r="364" s="14" customFormat="1">
      <c r="A364" s="14"/>
      <c r="B364" s="236"/>
      <c r="C364" s="237"/>
      <c r="D364" s="227" t="s">
        <v>156</v>
      </c>
      <c r="E364" s="238" t="s">
        <v>19</v>
      </c>
      <c r="F364" s="239" t="s">
        <v>373</v>
      </c>
      <c r="G364" s="237"/>
      <c r="H364" s="240">
        <v>3.25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156</v>
      </c>
      <c r="AU364" s="246" t="s">
        <v>85</v>
      </c>
      <c r="AV364" s="14" t="s">
        <v>85</v>
      </c>
      <c r="AW364" s="14" t="s">
        <v>37</v>
      </c>
      <c r="AX364" s="14" t="s">
        <v>75</v>
      </c>
      <c r="AY364" s="246" t="s">
        <v>145</v>
      </c>
    </row>
    <row r="365" s="13" customFormat="1">
      <c r="A365" s="13"/>
      <c r="B365" s="225"/>
      <c r="C365" s="226"/>
      <c r="D365" s="227" t="s">
        <v>156</v>
      </c>
      <c r="E365" s="228" t="s">
        <v>19</v>
      </c>
      <c r="F365" s="229" t="s">
        <v>296</v>
      </c>
      <c r="G365" s="226"/>
      <c r="H365" s="228" t="s">
        <v>19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156</v>
      </c>
      <c r="AU365" s="235" t="s">
        <v>85</v>
      </c>
      <c r="AV365" s="13" t="s">
        <v>83</v>
      </c>
      <c r="AW365" s="13" t="s">
        <v>37</v>
      </c>
      <c r="AX365" s="13" t="s">
        <v>75</v>
      </c>
      <c r="AY365" s="235" t="s">
        <v>145</v>
      </c>
    </row>
    <row r="366" s="14" customFormat="1">
      <c r="A366" s="14"/>
      <c r="B366" s="236"/>
      <c r="C366" s="237"/>
      <c r="D366" s="227" t="s">
        <v>156</v>
      </c>
      <c r="E366" s="238" t="s">
        <v>19</v>
      </c>
      <c r="F366" s="239" t="s">
        <v>374</v>
      </c>
      <c r="G366" s="237"/>
      <c r="H366" s="240">
        <v>12.48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156</v>
      </c>
      <c r="AU366" s="246" t="s">
        <v>85</v>
      </c>
      <c r="AV366" s="14" t="s">
        <v>85</v>
      </c>
      <c r="AW366" s="14" t="s">
        <v>37</v>
      </c>
      <c r="AX366" s="14" t="s">
        <v>75</v>
      </c>
      <c r="AY366" s="246" t="s">
        <v>145</v>
      </c>
    </row>
    <row r="367" s="14" customFormat="1">
      <c r="A367" s="14"/>
      <c r="B367" s="236"/>
      <c r="C367" s="237"/>
      <c r="D367" s="227" t="s">
        <v>156</v>
      </c>
      <c r="E367" s="238" t="s">
        <v>19</v>
      </c>
      <c r="F367" s="239" t="s">
        <v>375</v>
      </c>
      <c r="G367" s="237"/>
      <c r="H367" s="240">
        <v>-1.1200000000000001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156</v>
      </c>
      <c r="AU367" s="246" t="s">
        <v>85</v>
      </c>
      <c r="AV367" s="14" t="s">
        <v>85</v>
      </c>
      <c r="AW367" s="14" t="s">
        <v>37</v>
      </c>
      <c r="AX367" s="14" t="s">
        <v>75</v>
      </c>
      <c r="AY367" s="246" t="s">
        <v>145</v>
      </c>
    </row>
    <row r="368" s="13" customFormat="1">
      <c r="A368" s="13"/>
      <c r="B368" s="225"/>
      <c r="C368" s="226"/>
      <c r="D368" s="227" t="s">
        <v>156</v>
      </c>
      <c r="E368" s="228" t="s">
        <v>19</v>
      </c>
      <c r="F368" s="229" t="s">
        <v>299</v>
      </c>
      <c r="G368" s="226"/>
      <c r="H368" s="228" t="s">
        <v>19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156</v>
      </c>
      <c r="AU368" s="235" t="s">
        <v>85</v>
      </c>
      <c r="AV368" s="13" t="s">
        <v>83</v>
      </c>
      <c r="AW368" s="13" t="s">
        <v>37</v>
      </c>
      <c r="AX368" s="13" t="s">
        <v>75</v>
      </c>
      <c r="AY368" s="235" t="s">
        <v>145</v>
      </c>
    </row>
    <row r="369" s="14" customFormat="1">
      <c r="A369" s="14"/>
      <c r="B369" s="236"/>
      <c r="C369" s="237"/>
      <c r="D369" s="227" t="s">
        <v>156</v>
      </c>
      <c r="E369" s="238" t="s">
        <v>19</v>
      </c>
      <c r="F369" s="239" t="s">
        <v>376</v>
      </c>
      <c r="G369" s="237"/>
      <c r="H369" s="240">
        <v>0.47999999999999998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156</v>
      </c>
      <c r="AU369" s="246" t="s">
        <v>85</v>
      </c>
      <c r="AV369" s="14" t="s">
        <v>85</v>
      </c>
      <c r="AW369" s="14" t="s">
        <v>37</v>
      </c>
      <c r="AX369" s="14" t="s">
        <v>75</v>
      </c>
      <c r="AY369" s="246" t="s">
        <v>145</v>
      </c>
    </row>
    <row r="370" s="13" customFormat="1">
      <c r="A370" s="13"/>
      <c r="B370" s="225"/>
      <c r="C370" s="226"/>
      <c r="D370" s="227" t="s">
        <v>156</v>
      </c>
      <c r="E370" s="228" t="s">
        <v>19</v>
      </c>
      <c r="F370" s="229" t="s">
        <v>307</v>
      </c>
      <c r="G370" s="226"/>
      <c r="H370" s="228" t="s">
        <v>19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156</v>
      </c>
      <c r="AU370" s="235" t="s">
        <v>85</v>
      </c>
      <c r="AV370" s="13" t="s">
        <v>83</v>
      </c>
      <c r="AW370" s="13" t="s">
        <v>37</v>
      </c>
      <c r="AX370" s="13" t="s">
        <v>75</v>
      </c>
      <c r="AY370" s="235" t="s">
        <v>145</v>
      </c>
    </row>
    <row r="371" s="14" customFormat="1">
      <c r="A371" s="14"/>
      <c r="B371" s="236"/>
      <c r="C371" s="237"/>
      <c r="D371" s="227" t="s">
        <v>156</v>
      </c>
      <c r="E371" s="238" t="s">
        <v>19</v>
      </c>
      <c r="F371" s="239" t="s">
        <v>308</v>
      </c>
      <c r="G371" s="237"/>
      <c r="H371" s="240">
        <v>5.0999999999999996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156</v>
      </c>
      <c r="AU371" s="246" t="s">
        <v>85</v>
      </c>
      <c r="AV371" s="14" t="s">
        <v>85</v>
      </c>
      <c r="AW371" s="14" t="s">
        <v>37</v>
      </c>
      <c r="AX371" s="14" t="s">
        <v>75</v>
      </c>
      <c r="AY371" s="246" t="s">
        <v>145</v>
      </c>
    </row>
    <row r="372" s="14" customFormat="1">
      <c r="A372" s="14"/>
      <c r="B372" s="236"/>
      <c r="C372" s="237"/>
      <c r="D372" s="227" t="s">
        <v>156</v>
      </c>
      <c r="E372" s="238" t="s">
        <v>19</v>
      </c>
      <c r="F372" s="239" t="s">
        <v>309</v>
      </c>
      <c r="G372" s="237"/>
      <c r="H372" s="240">
        <v>-2.8799999999999999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156</v>
      </c>
      <c r="AU372" s="246" t="s">
        <v>85</v>
      </c>
      <c r="AV372" s="14" t="s">
        <v>85</v>
      </c>
      <c r="AW372" s="14" t="s">
        <v>37</v>
      </c>
      <c r="AX372" s="14" t="s">
        <v>75</v>
      </c>
      <c r="AY372" s="246" t="s">
        <v>145</v>
      </c>
    </row>
    <row r="373" s="14" customFormat="1">
      <c r="A373" s="14"/>
      <c r="B373" s="236"/>
      <c r="C373" s="237"/>
      <c r="D373" s="227" t="s">
        <v>156</v>
      </c>
      <c r="E373" s="238" t="s">
        <v>19</v>
      </c>
      <c r="F373" s="239" t="s">
        <v>377</v>
      </c>
      <c r="G373" s="237"/>
      <c r="H373" s="240">
        <v>1.8999999999999999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156</v>
      </c>
      <c r="AU373" s="246" t="s">
        <v>85</v>
      </c>
      <c r="AV373" s="14" t="s">
        <v>85</v>
      </c>
      <c r="AW373" s="14" t="s">
        <v>37</v>
      </c>
      <c r="AX373" s="14" t="s">
        <v>75</v>
      </c>
      <c r="AY373" s="246" t="s">
        <v>145</v>
      </c>
    </row>
    <row r="374" s="15" customFormat="1">
      <c r="A374" s="15"/>
      <c r="B374" s="247"/>
      <c r="C374" s="248"/>
      <c r="D374" s="227" t="s">
        <v>156</v>
      </c>
      <c r="E374" s="249" t="s">
        <v>19</v>
      </c>
      <c r="F374" s="250" t="s">
        <v>161</v>
      </c>
      <c r="G374" s="248"/>
      <c r="H374" s="251">
        <v>34.189999999999998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7" t="s">
        <v>156</v>
      </c>
      <c r="AU374" s="257" t="s">
        <v>85</v>
      </c>
      <c r="AV374" s="15" t="s">
        <v>162</v>
      </c>
      <c r="AW374" s="15" t="s">
        <v>37</v>
      </c>
      <c r="AX374" s="15" t="s">
        <v>75</v>
      </c>
      <c r="AY374" s="257" t="s">
        <v>145</v>
      </c>
    </row>
    <row r="375" s="16" customFormat="1">
      <c r="A375" s="16"/>
      <c r="B375" s="258"/>
      <c r="C375" s="259"/>
      <c r="D375" s="227" t="s">
        <v>156</v>
      </c>
      <c r="E375" s="260" t="s">
        <v>19</v>
      </c>
      <c r="F375" s="261" t="s">
        <v>166</v>
      </c>
      <c r="G375" s="259"/>
      <c r="H375" s="262">
        <v>390.58999999999998</v>
      </c>
      <c r="I375" s="263"/>
      <c r="J375" s="259"/>
      <c r="K375" s="259"/>
      <c r="L375" s="264"/>
      <c r="M375" s="265"/>
      <c r="N375" s="266"/>
      <c r="O375" s="266"/>
      <c r="P375" s="266"/>
      <c r="Q375" s="266"/>
      <c r="R375" s="266"/>
      <c r="S375" s="266"/>
      <c r="T375" s="267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68" t="s">
        <v>156</v>
      </c>
      <c r="AU375" s="268" t="s">
        <v>85</v>
      </c>
      <c r="AV375" s="16" t="s">
        <v>152</v>
      </c>
      <c r="AW375" s="16" t="s">
        <v>37</v>
      </c>
      <c r="AX375" s="16" t="s">
        <v>83</v>
      </c>
      <c r="AY375" s="268" t="s">
        <v>145</v>
      </c>
    </row>
    <row r="376" s="2" customFormat="1" ht="24.15" customHeight="1">
      <c r="A376" s="41"/>
      <c r="B376" s="42"/>
      <c r="C376" s="207" t="s">
        <v>378</v>
      </c>
      <c r="D376" s="207" t="s">
        <v>147</v>
      </c>
      <c r="E376" s="208" t="s">
        <v>379</v>
      </c>
      <c r="F376" s="209" t="s">
        <v>380</v>
      </c>
      <c r="G376" s="210" t="s">
        <v>231</v>
      </c>
      <c r="H376" s="211">
        <v>31.785</v>
      </c>
      <c r="I376" s="212"/>
      <c r="J376" s="213">
        <f>ROUND(I376*H376,2)</f>
        <v>0</v>
      </c>
      <c r="K376" s="209" t="s">
        <v>151</v>
      </c>
      <c r="L376" s="47"/>
      <c r="M376" s="214" t="s">
        <v>19</v>
      </c>
      <c r="N376" s="215" t="s">
        <v>46</v>
      </c>
      <c r="O376" s="87"/>
      <c r="P376" s="216">
        <f>O376*H376</f>
        <v>0</v>
      </c>
      <c r="Q376" s="216">
        <v>0.0147</v>
      </c>
      <c r="R376" s="216">
        <f>Q376*H376</f>
        <v>0.46723949999999997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152</v>
      </c>
      <c r="AT376" s="218" t="s">
        <v>147</v>
      </c>
      <c r="AU376" s="218" t="s">
        <v>85</v>
      </c>
      <c r="AY376" s="20" t="s">
        <v>145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83</v>
      </c>
      <c r="BK376" s="219">
        <f>ROUND(I376*H376,2)</f>
        <v>0</v>
      </c>
      <c r="BL376" s="20" t="s">
        <v>152</v>
      </c>
      <c r="BM376" s="218" t="s">
        <v>381</v>
      </c>
    </row>
    <row r="377" s="2" customFormat="1">
      <c r="A377" s="41"/>
      <c r="B377" s="42"/>
      <c r="C377" s="43"/>
      <c r="D377" s="220" t="s">
        <v>154</v>
      </c>
      <c r="E377" s="43"/>
      <c r="F377" s="221" t="s">
        <v>382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154</v>
      </c>
      <c r="AU377" s="20" t="s">
        <v>85</v>
      </c>
    </row>
    <row r="378" s="13" customFormat="1">
      <c r="A378" s="13"/>
      <c r="B378" s="225"/>
      <c r="C378" s="226"/>
      <c r="D378" s="227" t="s">
        <v>156</v>
      </c>
      <c r="E378" s="228" t="s">
        <v>19</v>
      </c>
      <c r="F378" s="229" t="s">
        <v>383</v>
      </c>
      <c r="G378" s="226"/>
      <c r="H378" s="228" t="s">
        <v>19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156</v>
      </c>
      <c r="AU378" s="235" t="s">
        <v>85</v>
      </c>
      <c r="AV378" s="13" t="s">
        <v>83</v>
      </c>
      <c r="AW378" s="13" t="s">
        <v>37</v>
      </c>
      <c r="AX378" s="13" t="s">
        <v>75</v>
      </c>
      <c r="AY378" s="235" t="s">
        <v>145</v>
      </c>
    </row>
    <row r="379" s="13" customFormat="1">
      <c r="A379" s="13"/>
      <c r="B379" s="225"/>
      <c r="C379" s="226"/>
      <c r="D379" s="227" t="s">
        <v>156</v>
      </c>
      <c r="E379" s="228" t="s">
        <v>19</v>
      </c>
      <c r="F379" s="229" t="s">
        <v>384</v>
      </c>
      <c r="G379" s="226"/>
      <c r="H379" s="228" t="s">
        <v>19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156</v>
      </c>
      <c r="AU379" s="235" t="s">
        <v>85</v>
      </c>
      <c r="AV379" s="13" t="s">
        <v>83</v>
      </c>
      <c r="AW379" s="13" t="s">
        <v>37</v>
      </c>
      <c r="AX379" s="13" t="s">
        <v>75</v>
      </c>
      <c r="AY379" s="235" t="s">
        <v>145</v>
      </c>
    </row>
    <row r="380" s="14" customFormat="1">
      <c r="A380" s="14"/>
      <c r="B380" s="236"/>
      <c r="C380" s="237"/>
      <c r="D380" s="227" t="s">
        <v>156</v>
      </c>
      <c r="E380" s="238" t="s">
        <v>19</v>
      </c>
      <c r="F380" s="239" t="s">
        <v>385</v>
      </c>
      <c r="G380" s="237"/>
      <c r="H380" s="240">
        <v>30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156</v>
      </c>
      <c r="AU380" s="246" t="s">
        <v>85</v>
      </c>
      <c r="AV380" s="14" t="s">
        <v>85</v>
      </c>
      <c r="AW380" s="14" t="s">
        <v>37</v>
      </c>
      <c r="AX380" s="14" t="s">
        <v>75</v>
      </c>
      <c r="AY380" s="246" t="s">
        <v>145</v>
      </c>
    </row>
    <row r="381" s="15" customFormat="1">
      <c r="A381" s="15"/>
      <c r="B381" s="247"/>
      <c r="C381" s="248"/>
      <c r="D381" s="227" t="s">
        <v>156</v>
      </c>
      <c r="E381" s="249" t="s">
        <v>19</v>
      </c>
      <c r="F381" s="250" t="s">
        <v>161</v>
      </c>
      <c r="G381" s="248"/>
      <c r="H381" s="251">
        <v>30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7" t="s">
        <v>156</v>
      </c>
      <c r="AU381" s="257" t="s">
        <v>85</v>
      </c>
      <c r="AV381" s="15" t="s">
        <v>162</v>
      </c>
      <c r="AW381" s="15" t="s">
        <v>37</v>
      </c>
      <c r="AX381" s="15" t="s">
        <v>75</v>
      </c>
      <c r="AY381" s="257" t="s">
        <v>145</v>
      </c>
    </row>
    <row r="382" s="13" customFormat="1">
      <c r="A382" s="13"/>
      <c r="B382" s="225"/>
      <c r="C382" s="226"/>
      <c r="D382" s="227" t="s">
        <v>156</v>
      </c>
      <c r="E382" s="228" t="s">
        <v>19</v>
      </c>
      <c r="F382" s="229" t="s">
        <v>287</v>
      </c>
      <c r="G382" s="226"/>
      <c r="H382" s="228" t="s">
        <v>19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156</v>
      </c>
      <c r="AU382" s="235" t="s">
        <v>85</v>
      </c>
      <c r="AV382" s="13" t="s">
        <v>83</v>
      </c>
      <c r="AW382" s="13" t="s">
        <v>37</v>
      </c>
      <c r="AX382" s="13" t="s">
        <v>75</v>
      </c>
      <c r="AY382" s="235" t="s">
        <v>145</v>
      </c>
    </row>
    <row r="383" s="14" customFormat="1">
      <c r="A383" s="14"/>
      <c r="B383" s="236"/>
      <c r="C383" s="237"/>
      <c r="D383" s="227" t="s">
        <v>156</v>
      </c>
      <c r="E383" s="238" t="s">
        <v>19</v>
      </c>
      <c r="F383" s="239" t="s">
        <v>288</v>
      </c>
      <c r="G383" s="237"/>
      <c r="H383" s="240">
        <v>1.7849999999999999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156</v>
      </c>
      <c r="AU383" s="246" t="s">
        <v>85</v>
      </c>
      <c r="AV383" s="14" t="s">
        <v>85</v>
      </c>
      <c r="AW383" s="14" t="s">
        <v>37</v>
      </c>
      <c r="AX383" s="14" t="s">
        <v>75</v>
      </c>
      <c r="AY383" s="246" t="s">
        <v>145</v>
      </c>
    </row>
    <row r="384" s="15" customFormat="1">
      <c r="A384" s="15"/>
      <c r="B384" s="247"/>
      <c r="C384" s="248"/>
      <c r="D384" s="227" t="s">
        <v>156</v>
      </c>
      <c r="E384" s="249" t="s">
        <v>19</v>
      </c>
      <c r="F384" s="250" t="s">
        <v>161</v>
      </c>
      <c r="G384" s="248"/>
      <c r="H384" s="251">
        <v>1.7849999999999999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7" t="s">
        <v>156</v>
      </c>
      <c r="AU384" s="257" t="s">
        <v>85</v>
      </c>
      <c r="AV384" s="15" t="s">
        <v>162</v>
      </c>
      <c r="AW384" s="15" t="s">
        <v>37</v>
      </c>
      <c r="AX384" s="15" t="s">
        <v>75</v>
      </c>
      <c r="AY384" s="257" t="s">
        <v>145</v>
      </c>
    </row>
    <row r="385" s="16" customFormat="1">
      <c r="A385" s="16"/>
      <c r="B385" s="258"/>
      <c r="C385" s="259"/>
      <c r="D385" s="227" t="s">
        <v>156</v>
      </c>
      <c r="E385" s="260" t="s">
        <v>19</v>
      </c>
      <c r="F385" s="261" t="s">
        <v>166</v>
      </c>
      <c r="G385" s="259"/>
      <c r="H385" s="262">
        <v>31.785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68" t="s">
        <v>156</v>
      </c>
      <c r="AU385" s="268" t="s">
        <v>85</v>
      </c>
      <c r="AV385" s="16" t="s">
        <v>152</v>
      </c>
      <c r="AW385" s="16" t="s">
        <v>37</v>
      </c>
      <c r="AX385" s="16" t="s">
        <v>83</v>
      </c>
      <c r="AY385" s="268" t="s">
        <v>145</v>
      </c>
    </row>
    <row r="386" s="2" customFormat="1" ht="16.5" customHeight="1">
      <c r="A386" s="41"/>
      <c r="B386" s="42"/>
      <c r="C386" s="207" t="s">
        <v>386</v>
      </c>
      <c r="D386" s="207" t="s">
        <v>147</v>
      </c>
      <c r="E386" s="208" t="s">
        <v>387</v>
      </c>
      <c r="F386" s="209" t="s">
        <v>388</v>
      </c>
      <c r="G386" s="210" t="s">
        <v>231</v>
      </c>
      <c r="H386" s="211">
        <v>390.58999999999998</v>
      </c>
      <c r="I386" s="212"/>
      <c r="J386" s="213">
        <f>ROUND(I386*H386,2)</f>
        <v>0</v>
      </c>
      <c r="K386" s="209" t="s">
        <v>151</v>
      </c>
      <c r="L386" s="47"/>
      <c r="M386" s="214" t="s">
        <v>19</v>
      </c>
      <c r="N386" s="215" t="s">
        <v>46</v>
      </c>
      <c r="O386" s="87"/>
      <c r="P386" s="216">
        <f>O386*H386</f>
        <v>0</v>
      </c>
      <c r="Q386" s="216">
        <v>0.0040000000000000001</v>
      </c>
      <c r="R386" s="216">
        <f>Q386*H386</f>
        <v>1.56236</v>
      </c>
      <c r="S386" s="216">
        <v>0</v>
      </c>
      <c r="T386" s="21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8" t="s">
        <v>152</v>
      </c>
      <c r="AT386" s="218" t="s">
        <v>147</v>
      </c>
      <c r="AU386" s="218" t="s">
        <v>85</v>
      </c>
      <c r="AY386" s="20" t="s">
        <v>145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20" t="s">
        <v>83</v>
      </c>
      <c r="BK386" s="219">
        <f>ROUND(I386*H386,2)</f>
        <v>0</v>
      </c>
      <c r="BL386" s="20" t="s">
        <v>152</v>
      </c>
      <c r="BM386" s="218" t="s">
        <v>389</v>
      </c>
    </row>
    <row r="387" s="2" customFormat="1">
      <c r="A387" s="41"/>
      <c r="B387" s="42"/>
      <c r="C387" s="43"/>
      <c r="D387" s="220" t="s">
        <v>154</v>
      </c>
      <c r="E387" s="43"/>
      <c r="F387" s="221" t="s">
        <v>390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154</v>
      </c>
      <c r="AU387" s="20" t="s">
        <v>85</v>
      </c>
    </row>
    <row r="388" s="13" customFormat="1">
      <c r="A388" s="13"/>
      <c r="B388" s="225"/>
      <c r="C388" s="226"/>
      <c r="D388" s="227" t="s">
        <v>156</v>
      </c>
      <c r="E388" s="228" t="s">
        <v>19</v>
      </c>
      <c r="F388" s="229" t="s">
        <v>366</v>
      </c>
      <c r="G388" s="226"/>
      <c r="H388" s="228" t="s">
        <v>19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156</v>
      </c>
      <c r="AU388" s="235" t="s">
        <v>85</v>
      </c>
      <c r="AV388" s="13" t="s">
        <v>83</v>
      </c>
      <c r="AW388" s="13" t="s">
        <v>37</v>
      </c>
      <c r="AX388" s="13" t="s">
        <v>75</v>
      </c>
      <c r="AY388" s="235" t="s">
        <v>145</v>
      </c>
    </row>
    <row r="389" s="14" customFormat="1">
      <c r="A389" s="14"/>
      <c r="B389" s="236"/>
      <c r="C389" s="237"/>
      <c r="D389" s="227" t="s">
        <v>156</v>
      </c>
      <c r="E389" s="238" t="s">
        <v>19</v>
      </c>
      <c r="F389" s="239" t="s">
        <v>367</v>
      </c>
      <c r="G389" s="237"/>
      <c r="H389" s="240">
        <v>96.659999999999997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156</v>
      </c>
      <c r="AU389" s="246" t="s">
        <v>85</v>
      </c>
      <c r="AV389" s="14" t="s">
        <v>85</v>
      </c>
      <c r="AW389" s="14" t="s">
        <v>37</v>
      </c>
      <c r="AX389" s="14" t="s">
        <v>75</v>
      </c>
      <c r="AY389" s="246" t="s">
        <v>145</v>
      </c>
    </row>
    <row r="390" s="14" customFormat="1">
      <c r="A390" s="14"/>
      <c r="B390" s="236"/>
      <c r="C390" s="237"/>
      <c r="D390" s="227" t="s">
        <v>156</v>
      </c>
      <c r="E390" s="238" t="s">
        <v>19</v>
      </c>
      <c r="F390" s="239" t="s">
        <v>368</v>
      </c>
      <c r="G390" s="237"/>
      <c r="H390" s="240">
        <v>162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156</v>
      </c>
      <c r="AU390" s="246" t="s">
        <v>85</v>
      </c>
      <c r="AV390" s="14" t="s">
        <v>85</v>
      </c>
      <c r="AW390" s="14" t="s">
        <v>37</v>
      </c>
      <c r="AX390" s="14" t="s">
        <v>75</v>
      </c>
      <c r="AY390" s="246" t="s">
        <v>145</v>
      </c>
    </row>
    <row r="391" s="14" customFormat="1">
      <c r="A391" s="14"/>
      <c r="B391" s="236"/>
      <c r="C391" s="237"/>
      <c r="D391" s="227" t="s">
        <v>156</v>
      </c>
      <c r="E391" s="238" t="s">
        <v>19</v>
      </c>
      <c r="F391" s="239" t="s">
        <v>369</v>
      </c>
      <c r="G391" s="237"/>
      <c r="H391" s="240">
        <v>97.739999999999995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156</v>
      </c>
      <c r="AU391" s="246" t="s">
        <v>85</v>
      </c>
      <c r="AV391" s="14" t="s">
        <v>85</v>
      </c>
      <c r="AW391" s="14" t="s">
        <v>37</v>
      </c>
      <c r="AX391" s="14" t="s">
        <v>75</v>
      </c>
      <c r="AY391" s="246" t="s">
        <v>145</v>
      </c>
    </row>
    <row r="392" s="15" customFormat="1">
      <c r="A392" s="15"/>
      <c r="B392" s="247"/>
      <c r="C392" s="248"/>
      <c r="D392" s="227" t="s">
        <v>156</v>
      </c>
      <c r="E392" s="249" t="s">
        <v>19</v>
      </c>
      <c r="F392" s="250" t="s">
        <v>161</v>
      </c>
      <c r="G392" s="248"/>
      <c r="H392" s="251">
        <v>356.39999999999998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156</v>
      </c>
      <c r="AU392" s="257" t="s">
        <v>85</v>
      </c>
      <c r="AV392" s="15" t="s">
        <v>162</v>
      </c>
      <c r="AW392" s="15" t="s">
        <v>37</v>
      </c>
      <c r="AX392" s="15" t="s">
        <v>75</v>
      </c>
      <c r="AY392" s="257" t="s">
        <v>145</v>
      </c>
    </row>
    <row r="393" s="13" customFormat="1">
      <c r="A393" s="13"/>
      <c r="B393" s="225"/>
      <c r="C393" s="226"/>
      <c r="D393" s="227" t="s">
        <v>156</v>
      </c>
      <c r="E393" s="228" t="s">
        <v>19</v>
      </c>
      <c r="F393" s="229" t="s">
        <v>370</v>
      </c>
      <c r="G393" s="226"/>
      <c r="H393" s="228" t="s">
        <v>19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156</v>
      </c>
      <c r="AU393" s="235" t="s">
        <v>85</v>
      </c>
      <c r="AV393" s="13" t="s">
        <v>83</v>
      </c>
      <c r="AW393" s="13" t="s">
        <v>37</v>
      </c>
      <c r="AX393" s="13" t="s">
        <v>75</v>
      </c>
      <c r="AY393" s="235" t="s">
        <v>145</v>
      </c>
    </row>
    <row r="394" s="13" customFormat="1">
      <c r="A394" s="13"/>
      <c r="B394" s="225"/>
      <c r="C394" s="226"/>
      <c r="D394" s="227" t="s">
        <v>156</v>
      </c>
      <c r="E394" s="228" t="s">
        <v>19</v>
      </c>
      <c r="F394" s="229" t="s">
        <v>259</v>
      </c>
      <c r="G394" s="226"/>
      <c r="H394" s="228" t="s">
        <v>19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156</v>
      </c>
      <c r="AU394" s="235" t="s">
        <v>85</v>
      </c>
      <c r="AV394" s="13" t="s">
        <v>83</v>
      </c>
      <c r="AW394" s="13" t="s">
        <v>37</v>
      </c>
      <c r="AX394" s="13" t="s">
        <v>75</v>
      </c>
      <c r="AY394" s="235" t="s">
        <v>145</v>
      </c>
    </row>
    <row r="395" s="14" customFormat="1">
      <c r="A395" s="14"/>
      <c r="B395" s="236"/>
      <c r="C395" s="237"/>
      <c r="D395" s="227" t="s">
        <v>156</v>
      </c>
      <c r="E395" s="238" t="s">
        <v>19</v>
      </c>
      <c r="F395" s="239" t="s">
        <v>371</v>
      </c>
      <c r="G395" s="237"/>
      <c r="H395" s="240">
        <v>16.899999999999999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156</v>
      </c>
      <c r="AU395" s="246" t="s">
        <v>85</v>
      </c>
      <c r="AV395" s="14" t="s">
        <v>85</v>
      </c>
      <c r="AW395" s="14" t="s">
        <v>37</v>
      </c>
      <c r="AX395" s="14" t="s">
        <v>75</v>
      </c>
      <c r="AY395" s="246" t="s">
        <v>145</v>
      </c>
    </row>
    <row r="396" s="14" customFormat="1">
      <c r="A396" s="14"/>
      <c r="B396" s="236"/>
      <c r="C396" s="237"/>
      <c r="D396" s="227" t="s">
        <v>156</v>
      </c>
      <c r="E396" s="238" t="s">
        <v>19</v>
      </c>
      <c r="F396" s="239" t="s">
        <v>372</v>
      </c>
      <c r="G396" s="237"/>
      <c r="H396" s="240">
        <v>-1.9199999999999999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156</v>
      </c>
      <c r="AU396" s="246" t="s">
        <v>85</v>
      </c>
      <c r="AV396" s="14" t="s">
        <v>85</v>
      </c>
      <c r="AW396" s="14" t="s">
        <v>37</v>
      </c>
      <c r="AX396" s="14" t="s">
        <v>75</v>
      </c>
      <c r="AY396" s="246" t="s">
        <v>145</v>
      </c>
    </row>
    <row r="397" s="14" customFormat="1">
      <c r="A397" s="14"/>
      <c r="B397" s="236"/>
      <c r="C397" s="237"/>
      <c r="D397" s="227" t="s">
        <v>156</v>
      </c>
      <c r="E397" s="238" t="s">
        <v>19</v>
      </c>
      <c r="F397" s="239" t="s">
        <v>373</v>
      </c>
      <c r="G397" s="237"/>
      <c r="H397" s="240">
        <v>3.25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156</v>
      </c>
      <c r="AU397" s="246" t="s">
        <v>85</v>
      </c>
      <c r="AV397" s="14" t="s">
        <v>85</v>
      </c>
      <c r="AW397" s="14" t="s">
        <v>37</v>
      </c>
      <c r="AX397" s="14" t="s">
        <v>75</v>
      </c>
      <c r="AY397" s="246" t="s">
        <v>145</v>
      </c>
    </row>
    <row r="398" s="13" customFormat="1">
      <c r="A398" s="13"/>
      <c r="B398" s="225"/>
      <c r="C398" s="226"/>
      <c r="D398" s="227" t="s">
        <v>156</v>
      </c>
      <c r="E398" s="228" t="s">
        <v>19</v>
      </c>
      <c r="F398" s="229" t="s">
        <v>296</v>
      </c>
      <c r="G398" s="226"/>
      <c r="H398" s="228" t="s">
        <v>19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156</v>
      </c>
      <c r="AU398" s="235" t="s">
        <v>85</v>
      </c>
      <c r="AV398" s="13" t="s">
        <v>83</v>
      </c>
      <c r="AW398" s="13" t="s">
        <v>37</v>
      </c>
      <c r="AX398" s="13" t="s">
        <v>75</v>
      </c>
      <c r="AY398" s="235" t="s">
        <v>145</v>
      </c>
    </row>
    <row r="399" s="14" customFormat="1">
      <c r="A399" s="14"/>
      <c r="B399" s="236"/>
      <c r="C399" s="237"/>
      <c r="D399" s="227" t="s">
        <v>156</v>
      </c>
      <c r="E399" s="238" t="s">
        <v>19</v>
      </c>
      <c r="F399" s="239" t="s">
        <v>374</v>
      </c>
      <c r="G399" s="237"/>
      <c r="H399" s="240">
        <v>12.48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156</v>
      </c>
      <c r="AU399" s="246" t="s">
        <v>85</v>
      </c>
      <c r="AV399" s="14" t="s">
        <v>85</v>
      </c>
      <c r="AW399" s="14" t="s">
        <v>37</v>
      </c>
      <c r="AX399" s="14" t="s">
        <v>75</v>
      </c>
      <c r="AY399" s="246" t="s">
        <v>145</v>
      </c>
    </row>
    <row r="400" s="14" customFormat="1">
      <c r="A400" s="14"/>
      <c r="B400" s="236"/>
      <c r="C400" s="237"/>
      <c r="D400" s="227" t="s">
        <v>156</v>
      </c>
      <c r="E400" s="238" t="s">
        <v>19</v>
      </c>
      <c r="F400" s="239" t="s">
        <v>375</v>
      </c>
      <c r="G400" s="237"/>
      <c r="H400" s="240">
        <v>-1.1200000000000001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156</v>
      </c>
      <c r="AU400" s="246" t="s">
        <v>85</v>
      </c>
      <c r="AV400" s="14" t="s">
        <v>85</v>
      </c>
      <c r="AW400" s="14" t="s">
        <v>37</v>
      </c>
      <c r="AX400" s="14" t="s">
        <v>75</v>
      </c>
      <c r="AY400" s="246" t="s">
        <v>145</v>
      </c>
    </row>
    <row r="401" s="13" customFormat="1">
      <c r="A401" s="13"/>
      <c r="B401" s="225"/>
      <c r="C401" s="226"/>
      <c r="D401" s="227" t="s">
        <v>156</v>
      </c>
      <c r="E401" s="228" t="s">
        <v>19</v>
      </c>
      <c r="F401" s="229" t="s">
        <v>299</v>
      </c>
      <c r="G401" s="226"/>
      <c r="H401" s="228" t="s">
        <v>19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156</v>
      </c>
      <c r="AU401" s="235" t="s">
        <v>85</v>
      </c>
      <c r="AV401" s="13" t="s">
        <v>83</v>
      </c>
      <c r="AW401" s="13" t="s">
        <v>37</v>
      </c>
      <c r="AX401" s="13" t="s">
        <v>75</v>
      </c>
      <c r="AY401" s="235" t="s">
        <v>145</v>
      </c>
    </row>
    <row r="402" s="14" customFormat="1">
      <c r="A402" s="14"/>
      <c r="B402" s="236"/>
      <c r="C402" s="237"/>
      <c r="D402" s="227" t="s">
        <v>156</v>
      </c>
      <c r="E402" s="238" t="s">
        <v>19</v>
      </c>
      <c r="F402" s="239" t="s">
        <v>376</v>
      </c>
      <c r="G402" s="237"/>
      <c r="H402" s="240">
        <v>0.47999999999999998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156</v>
      </c>
      <c r="AU402" s="246" t="s">
        <v>85</v>
      </c>
      <c r="AV402" s="14" t="s">
        <v>85</v>
      </c>
      <c r="AW402" s="14" t="s">
        <v>37</v>
      </c>
      <c r="AX402" s="14" t="s">
        <v>75</v>
      </c>
      <c r="AY402" s="246" t="s">
        <v>145</v>
      </c>
    </row>
    <row r="403" s="13" customFormat="1">
      <c r="A403" s="13"/>
      <c r="B403" s="225"/>
      <c r="C403" s="226"/>
      <c r="D403" s="227" t="s">
        <v>156</v>
      </c>
      <c r="E403" s="228" t="s">
        <v>19</v>
      </c>
      <c r="F403" s="229" t="s">
        <v>307</v>
      </c>
      <c r="G403" s="226"/>
      <c r="H403" s="228" t="s">
        <v>19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156</v>
      </c>
      <c r="AU403" s="235" t="s">
        <v>85</v>
      </c>
      <c r="AV403" s="13" t="s">
        <v>83</v>
      </c>
      <c r="AW403" s="13" t="s">
        <v>37</v>
      </c>
      <c r="AX403" s="13" t="s">
        <v>75</v>
      </c>
      <c r="AY403" s="235" t="s">
        <v>145</v>
      </c>
    </row>
    <row r="404" s="14" customFormat="1">
      <c r="A404" s="14"/>
      <c r="B404" s="236"/>
      <c r="C404" s="237"/>
      <c r="D404" s="227" t="s">
        <v>156</v>
      </c>
      <c r="E404" s="238" t="s">
        <v>19</v>
      </c>
      <c r="F404" s="239" t="s">
        <v>308</v>
      </c>
      <c r="G404" s="237"/>
      <c r="H404" s="240">
        <v>5.0999999999999996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156</v>
      </c>
      <c r="AU404" s="246" t="s">
        <v>85</v>
      </c>
      <c r="AV404" s="14" t="s">
        <v>85</v>
      </c>
      <c r="AW404" s="14" t="s">
        <v>37</v>
      </c>
      <c r="AX404" s="14" t="s">
        <v>75</v>
      </c>
      <c r="AY404" s="246" t="s">
        <v>145</v>
      </c>
    </row>
    <row r="405" s="14" customFormat="1">
      <c r="A405" s="14"/>
      <c r="B405" s="236"/>
      <c r="C405" s="237"/>
      <c r="D405" s="227" t="s">
        <v>156</v>
      </c>
      <c r="E405" s="238" t="s">
        <v>19</v>
      </c>
      <c r="F405" s="239" t="s">
        <v>309</v>
      </c>
      <c r="G405" s="237"/>
      <c r="H405" s="240">
        <v>-2.8799999999999999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156</v>
      </c>
      <c r="AU405" s="246" t="s">
        <v>85</v>
      </c>
      <c r="AV405" s="14" t="s">
        <v>85</v>
      </c>
      <c r="AW405" s="14" t="s">
        <v>37</v>
      </c>
      <c r="AX405" s="14" t="s">
        <v>75</v>
      </c>
      <c r="AY405" s="246" t="s">
        <v>145</v>
      </c>
    </row>
    <row r="406" s="14" customFormat="1">
      <c r="A406" s="14"/>
      <c r="B406" s="236"/>
      <c r="C406" s="237"/>
      <c r="D406" s="227" t="s">
        <v>156</v>
      </c>
      <c r="E406" s="238" t="s">
        <v>19</v>
      </c>
      <c r="F406" s="239" t="s">
        <v>377</v>
      </c>
      <c r="G406" s="237"/>
      <c r="H406" s="240">
        <v>1.8999999999999999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156</v>
      </c>
      <c r="AU406" s="246" t="s">
        <v>85</v>
      </c>
      <c r="AV406" s="14" t="s">
        <v>85</v>
      </c>
      <c r="AW406" s="14" t="s">
        <v>37</v>
      </c>
      <c r="AX406" s="14" t="s">
        <v>75</v>
      </c>
      <c r="AY406" s="246" t="s">
        <v>145</v>
      </c>
    </row>
    <row r="407" s="15" customFormat="1">
      <c r="A407" s="15"/>
      <c r="B407" s="247"/>
      <c r="C407" s="248"/>
      <c r="D407" s="227" t="s">
        <v>156</v>
      </c>
      <c r="E407" s="249" t="s">
        <v>19</v>
      </c>
      <c r="F407" s="250" t="s">
        <v>161</v>
      </c>
      <c r="G407" s="248"/>
      <c r="H407" s="251">
        <v>34.189999999999998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7" t="s">
        <v>156</v>
      </c>
      <c r="AU407" s="257" t="s">
        <v>85</v>
      </c>
      <c r="AV407" s="15" t="s">
        <v>162</v>
      </c>
      <c r="AW407" s="15" t="s">
        <v>37</v>
      </c>
      <c r="AX407" s="15" t="s">
        <v>75</v>
      </c>
      <c r="AY407" s="257" t="s">
        <v>145</v>
      </c>
    </row>
    <row r="408" s="16" customFormat="1">
      <c r="A408" s="16"/>
      <c r="B408" s="258"/>
      <c r="C408" s="259"/>
      <c r="D408" s="227" t="s">
        <v>156</v>
      </c>
      <c r="E408" s="260" t="s">
        <v>19</v>
      </c>
      <c r="F408" s="261" t="s">
        <v>166</v>
      </c>
      <c r="G408" s="259"/>
      <c r="H408" s="262">
        <v>390.58999999999998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68" t="s">
        <v>156</v>
      </c>
      <c r="AU408" s="268" t="s">
        <v>85</v>
      </c>
      <c r="AV408" s="16" t="s">
        <v>152</v>
      </c>
      <c r="AW408" s="16" t="s">
        <v>37</v>
      </c>
      <c r="AX408" s="16" t="s">
        <v>83</v>
      </c>
      <c r="AY408" s="268" t="s">
        <v>145</v>
      </c>
    </row>
    <row r="409" s="2" customFormat="1" ht="24.15" customHeight="1">
      <c r="A409" s="41"/>
      <c r="B409" s="42"/>
      <c r="C409" s="207" t="s">
        <v>391</v>
      </c>
      <c r="D409" s="207" t="s">
        <v>147</v>
      </c>
      <c r="E409" s="208" t="s">
        <v>392</v>
      </c>
      <c r="F409" s="209" t="s">
        <v>393</v>
      </c>
      <c r="G409" s="210" t="s">
        <v>231</v>
      </c>
      <c r="H409" s="211">
        <v>356.39999999999998</v>
      </c>
      <c r="I409" s="212"/>
      <c r="J409" s="213">
        <f>ROUND(I409*H409,2)</f>
        <v>0</v>
      </c>
      <c r="K409" s="209" t="s">
        <v>151</v>
      </c>
      <c r="L409" s="47"/>
      <c r="M409" s="214" t="s">
        <v>19</v>
      </c>
      <c r="N409" s="215" t="s">
        <v>46</v>
      </c>
      <c r="O409" s="87"/>
      <c r="P409" s="216">
        <f>O409*H409</f>
        <v>0</v>
      </c>
      <c r="Q409" s="216">
        <v>0.017399999999999999</v>
      </c>
      <c r="R409" s="216">
        <f>Q409*H409</f>
        <v>6.2013599999999993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152</v>
      </c>
      <c r="AT409" s="218" t="s">
        <v>147</v>
      </c>
      <c r="AU409" s="218" t="s">
        <v>85</v>
      </c>
      <c r="AY409" s="20" t="s">
        <v>145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83</v>
      </c>
      <c r="BK409" s="219">
        <f>ROUND(I409*H409,2)</f>
        <v>0</v>
      </c>
      <c r="BL409" s="20" t="s">
        <v>152</v>
      </c>
      <c r="BM409" s="218" t="s">
        <v>394</v>
      </c>
    </row>
    <row r="410" s="2" customFormat="1">
      <c r="A410" s="41"/>
      <c r="B410" s="42"/>
      <c r="C410" s="43"/>
      <c r="D410" s="220" t="s">
        <v>154</v>
      </c>
      <c r="E410" s="43"/>
      <c r="F410" s="221" t="s">
        <v>395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154</v>
      </c>
      <c r="AU410" s="20" t="s">
        <v>85</v>
      </c>
    </row>
    <row r="411" s="14" customFormat="1">
      <c r="A411" s="14"/>
      <c r="B411" s="236"/>
      <c r="C411" s="237"/>
      <c r="D411" s="227" t="s">
        <v>156</v>
      </c>
      <c r="E411" s="238" t="s">
        <v>19</v>
      </c>
      <c r="F411" s="239" t="s">
        <v>367</v>
      </c>
      <c r="G411" s="237"/>
      <c r="H411" s="240">
        <v>96.659999999999997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156</v>
      </c>
      <c r="AU411" s="246" t="s">
        <v>85</v>
      </c>
      <c r="AV411" s="14" t="s">
        <v>85</v>
      </c>
      <c r="AW411" s="14" t="s">
        <v>37</v>
      </c>
      <c r="AX411" s="14" t="s">
        <v>75</v>
      </c>
      <c r="AY411" s="246" t="s">
        <v>145</v>
      </c>
    </row>
    <row r="412" s="14" customFormat="1">
      <c r="A412" s="14"/>
      <c r="B412" s="236"/>
      <c r="C412" s="237"/>
      <c r="D412" s="227" t="s">
        <v>156</v>
      </c>
      <c r="E412" s="238" t="s">
        <v>19</v>
      </c>
      <c r="F412" s="239" t="s">
        <v>368</v>
      </c>
      <c r="G412" s="237"/>
      <c r="H412" s="240">
        <v>162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156</v>
      </c>
      <c r="AU412" s="246" t="s">
        <v>85</v>
      </c>
      <c r="AV412" s="14" t="s">
        <v>85</v>
      </c>
      <c r="AW412" s="14" t="s">
        <v>37</v>
      </c>
      <c r="AX412" s="14" t="s">
        <v>75</v>
      </c>
      <c r="AY412" s="246" t="s">
        <v>145</v>
      </c>
    </row>
    <row r="413" s="14" customFormat="1">
      <c r="A413" s="14"/>
      <c r="B413" s="236"/>
      <c r="C413" s="237"/>
      <c r="D413" s="227" t="s">
        <v>156</v>
      </c>
      <c r="E413" s="238" t="s">
        <v>19</v>
      </c>
      <c r="F413" s="239" t="s">
        <v>369</v>
      </c>
      <c r="G413" s="237"/>
      <c r="H413" s="240">
        <v>97.739999999999995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156</v>
      </c>
      <c r="AU413" s="246" t="s">
        <v>85</v>
      </c>
      <c r="AV413" s="14" t="s">
        <v>85</v>
      </c>
      <c r="AW413" s="14" t="s">
        <v>37</v>
      </c>
      <c r="AX413" s="14" t="s">
        <v>75</v>
      </c>
      <c r="AY413" s="246" t="s">
        <v>145</v>
      </c>
    </row>
    <row r="414" s="16" customFormat="1">
      <c r="A414" s="16"/>
      <c r="B414" s="258"/>
      <c r="C414" s="259"/>
      <c r="D414" s="227" t="s">
        <v>156</v>
      </c>
      <c r="E414" s="260" t="s">
        <v>19</v>
      </c>
      <c r="F414" s="261" t="s">
        <v>166</v>
      </c>
      <c r="G414" s="259"/>
      <c r="H414" s="262">
        <v>356.39999999999998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68" t="s">
        <v>156</v>
      </c>
      <c r="AU414" s="268" t="s">
        <v>85</v>
      </c>
      <c r="AV414" s="16" t="s">
        <v>152</v>
      </c>
      <c r="AW414" s="16" t="s">
        <v>37</v>
      </c>
      <c r="AX414" s="16" t="s">
        <v>83</v>
      </c>
      <c r="AY414" s="268" t="s">
        <v>145</v>
      </c>
    </row>
    <row r="415" s="2" customFormat="1" ht="16.5" customHeight="1">
      <c r="A415" s="41"/>
      <c r="B415" s="42"/>
      <c r="C415" s="207" t="s">
        <v>396</v>
      </c>
      <c r="D415" s="207" t="s">
        <v>147</v>
      </c>
      <c r="E415" s="208" t="s">
        <v>397</v>
      </c>
      <c r="F415" s="209" t="s">
        <v>398</v>
      </c>
      <c r="G415" s="210" t="s">
        <v>231</v>
      </c>
      <c r="H415" s="211">
        <v>3.843</v>
      </c>
      <c r="I415" s="212"/>
      <c r="J415" s="213">
        <f>ROUND(I415*H415,2)</f>
        <v>0</v>
      </c>
      <c r="K415" s="209" t="s">
        <v>151</v>
      </c>
      <c r="L415" s="47"/>
      <c r="M415" s="214" t="s">
        <v>19</v>
      </c>
      <c r="N415" s="215" t="s">
        <v>46</v>
      </c>
      <c r="O415" s="87"/>
      <c r="P415" s="216">
        <f>O415*H415</f>
        <v>0</v>
      </c>
      <c r="Q415" s="216">
        <v>0.033579999999999999</v>
      </c>
      <c r="R415" s="216">
        <f>Q415*H415</f>
        <v>0.12904794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152</v>
      </c>
      <c r="AT415" s="218" t="s">
        <v>147</v>
      </c>
      <c r="AU415" s="218" t="s">
        <v>85</v>
      </c>
      <c r="AY415" s="20" t="s">
        <v>145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83</v>
      </c>
      <c r="BK415" s="219">
        <f>ROUND(I415*H415,2)</f>
        <v>0</v>
      </c>
      <c r="BL415" s="20" t="s">
        <v>152</v>
      </c>
      <c r="BM415" s="218" t="s">
        <v>399</v>
      </c>
    </row>
    <row r="416" s="2" customFormat="1">
      <c r="A416" s="41"/>
      <c r="B416" s="42"/>
      <c r="C416" s="43"/>
      <c r="D416" s="220" t="s">
        <v>154</v>
      </c>
      <c r="E416" s="43"/>
      <c r="F416" s="221" t="s">
        <v>400</v>
      </c>
      <c r="G416" s="43"/>
      <c r="H416" s="43"/>
      <c r="I416" s="222"/>
      <c r="J416" s="43"/>
      <c r="K416" s="43"/>
      <c r="L416" s="47"/>
      <c r="M416" s="223"/>
      <c r="N416" s="22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154</v>
      </c>
      <c r="AU416" s="20" t="s">
        <v>85</v>
      </c>
    </row>
    <row r="417" s="13" customFormat="1">
      <c r="A417" s="13"/>
      <c r="B417" s="225"/>
      <c r="C417" s="226"/>
      <c r="D417" s="227" t="s">
        <v>156</v>
      </c>
      <c r="E417" s="228" t="s">
        <v>19</v>
      </c>
      <c r="F417" s="229" t="s">
        <v>279</v>
      </c>
      <c r="G417" s="226"/>
      <c r="H417" s="228" t="s">
        <v>19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156</v>
      </c>
      <c r="AU417" s="235" t="s">
        <v>85</v>
      </c>
      <c r="AV417" s="13" t="s">
        <v>83</v>
      </c>
      <c r="AW417" s="13" t="s">
        <v>37</v>
      </c>
      <c r="AX417" s="13" t="s">
        <v>75</v>
      </c>
      <c r="AY417" s="235" t="s">
        <v>145</v>
      </c>
    </row>
    <row r="418" s="14" customFormat="1">
      <c r="A418" s="14"/>
      <c r="B418" s="236"/>
      <c r="C418" s="237"/>
      <c r="D418" s="227" t="s">
        <v>156</v>
      </c>
      <c r="E418" s="238" t="s">
        <v>19</v>
      </c>
      <c r="F418" s="239" t="s">
        <v>360</v>
      </c>
      <c r="G418" s="237"/>
      <c r="H418" s="240">
        <v>3.843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156</v>
      </c>
      <c r="AU418" s="246" t="s">
        <v>85</v>
      </c>
      <c r="AV418" s="14" t="s">
        <v>85</v>
      </c>
      <c r="AW418" s="14" t="s">
        <v>37</v>
      </c>
      <c r="AX418" s="14" t="s">
        <v>75</v>
      </c>
      <c r="AY418" s="246" t="s">
        <v>145</v>
      </c>
    </row>
    <row r="419" s="16" customFormat="1">
      <c r="A419" s="16"/>
      <c r="B419" s="258"/>
      <c r="C419" s="259"/>
      <c r="D419" s="227" t="s">
        <v>156</v>
      </c>
      <c r="E419" s="260" t="s">
        <v>19</v>
      </c>
      <c r="F419" s="261" t="s">
        <v>166</v>
      </c>
      <c r="G419" s="259"/>
      <c r="H419" s="262">
        <v>3.843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68" t="s">
        <v>156</v>
      </c>
      <c r="AU419" s="268" t="s">
        <v>85</v>
      </c>
      <c r="AV419" s="16" t="s">
        <v>152</v>
      </c>
      <c r="AW419" s="16" t="s">
        <v>37</v>
      </c>
      <c r="AX419" s="16" t="s">
        <v>83</v>
      </c>
      <c r="AY419" s="268" t="s">
        <v>145</v>
      </c>
    </row>
    <row r="420" s="2" customFormat="1" ht="16.5" customHeight="1">
      <c r="A420" s="41"/>
      <c r="B420" s="42"/>
      <c r="C420" s="207" t="s">
        <v>401</v>
      </c>
      <c r="D420" s="207" t="s">
        <v>147</v>
      </c>
      <c r="E420" s="208" t="s">
        <v>402</v>
      </c>
      <c r="F420" s="209" t="s">
        <v>403</v>
      </c>
      <c r="G420" s="210" t="s">
        <v>313</v>
      </c>
      <c r="H420" s="211">
        <v>169.19999999999999</v>
      </c>
      <c r="I420" s="212"/>
      <c r="J420" s="213">
        <f>ROUND(I420*H420,2)</f>
        <v>0</v>
      </c>
      <c r="K420" s="209" t="s">
        <v>151</v>
      </c>
      <c r="L420" s="47"/>
      <c r="M420" s="214" t="s">
        <v>19</v>
      </c>
      <c r="N420" s="215" t="s">
        <v>46</v>
      </c>
      <c r="O420" s="87"/>
      <c r="P420" s="216">
        <f>O420*H420</f>
        <v>0</v>
      </c>
      <c r="Q420" s="216">
        <v>0.0015</v>
      </c>
      <c r="R420" s="216">
        <f>Q420*H420</f>
        <v>0.25379999999999997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152</v>
      </c>
      <c r="AT420" s="218" t="s">
        <v>147</v>
      </c>
      <c r="AU420" s="218" t="s">
        <v>85</v>
      </c>
      <c r="AY420" s="20" t="s">
        <v>145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83</v>
      </c>
      <c r="BK420" s="219">
        <f>ROUND(I420*H420,2)</f>
        <v>0</v>
      </c>
      <c r="BL420" s="20" t="s">
        <v>152</v>
      </c>
      <c r="BM420" s="218" t="s">
        <v>404</v>
      </c>
    </row>
    <row r="421" s="2" customFormat="1">
      <c r="A421" s="41"/>
      <c r="B421" s="42"/>
      <c r="C421" s="43"/>
      <c r="D421" s="220" t="s">
        <v>154</v>
      </c>
      <c r="E421" s="43"/>
      <c r="F421" s="221" t="s">
        <v>405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154</v>
      </c>
      <c r="AU421" s="20" t="s">
        <v>85</v>
      </c>
    </row>
    <row r="422" s="13" customFormat="1">
      <c r="A422" s="13"/>
      <c r="B422" s="225"/>
      <c r="C422" s="226"/>
      <c r="D422" s="227" t="s">
        <v>156</v>
      </c>
      <c r="E422" s="228" t="s">
        <v>19</v>
      </c>
      <c r="F422" s="229" t="s">
        <v>406</v>
      </c>
      <c r="G422" s="226"/>
      <c r="H422" s="228" t="s">
        <v>19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156</v>
      </c>
      <c r="AU422" s="235" t="s">
        <v>85</v>
      </c>
      <c r="AV422" s="13" t="s">
        <v>83</v>
      </c>
      <c r="AW422" s="13" t="s">
        <v>37</v>
      </c>
      <c r="AX422" s="13" t="s">
        <v>75</v>
      </c>
      <c r="AY422" s="235" t="s">
        <v>145</v>
      </c>
    </row>
    <row r="423" s="13" customFormat="1">
      <c r="A423" s="13"/>
      <c r="B423" s="225"/>
      <c r="C423" s="226"/>
      <c r="D423" s="227" t="s">
        <v>156</v>
      </c>
      <c r="E423" s="228" t="s">
        <v>19</v>
      </c>
      <c r="F423" s="229" t="s">
        <v>407</v>
      </c>
      <c r="G423" s="226"/>
      <c r="H423" s="228" t="s">
        <v>19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156</v>
      </c>
      <c r="AU423" s="235" t="s">
        <v>85</v>
      </c>
      <c r="AV423" s="13" t="s">
        <v>83</v>
      </c>
      <c r="AW423" s="13" t="s">
        <v>37</v>
      </c>
      <c r="AX423" s="13" t="s">
        <v>75</v>
      </c>
      <c r="AY423" s="235" t="s">
        <v>145</v>
      </c>
    </row>
    <row r="424" s="14" customFormat="1">
      <c r="A424" s="14"/>
      <c r="B424" s="236"/>
      <c r="C424" s="237"/>
      <c r="D424" s="227" t="s">
        <v>156</v>
      </c>
      <c r="E424" s="238" t="s">
        <v>19</v>
      </c>
      <c r="F424" s="239" t="s">
        <v>408</v>
      </c>
      <c r="G424" s="237"/>
      <c r="H424" s="240">
        <v>46.600000000000001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156</v>
      </c>
      <c r="AU424" s="246" t="s">
        <v>85</v>
      </c>
      <c r="AV424" s="14" t="s">
        <v>85</v>
      </c>
      <c r="AW424" s="14" t="s">
        <v>37</v>
      </c>
      <c r="AX424" s="14" t="s">
        <v>75</v>
      </c>
      <c r="AY424" s="246" t="s">
        <v>145</v>
      </c>
    </row>
    <row r="425" s="14" customFormat="1">
      <c r="A425" s="14"/>
      <c r="B425" s="236"/>
      <c r="C425" s="237"/>
      <c r="D425" s="227" t="s">
        <v>156</v>
      </c>
      <c r="E425" s="238" t="s">
        <v>19</v>
      </c>
      <c r="F425" s="239" t="s">
        <v>409</v>
      </c>
      <c r="G425" s="237"/>
      <c r="H425" s="240">
        <v>80.900000000000006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156</v>
      </c>
      <c r="AU425" s="246" t="s">
        <v>85</v>
      </c>
      <c r="AV425" s="14" t="s">
        <v>85</v>
      </c>
      <c r="AW425" s="14" t="s">
        <v>37</v>
      </c>
      <c r="AX425" s="14" t="s">
        <v>75</v>
      </c>
      <c r="AY425" s="246" t="s">
        <v>145</v>
      </c>
    </row>
    <row r="426" s="15" customFormat="1">
      <c r="A426" s="15"/>
      <c r="B426" s="247"/>
      <c r="C426" s="248"/>
      <c r="D426" s="227" t="s">
        <v>156</v>
      </c>
      <c r="E426" s="249" t="s">
        <v>19</v>
      </c>
      <c r="F426" s="250" t="s">
        <v>161</v>
      </c>
      <c r="G426" s="248"/>
      <c r="H426" s="251">
        <v>127.5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7" t="s">
        <v>156</v>
      </c>
      <c r="AU426" s="257" t="s">
        <v>85</v>
      </c>
      <c r="AV426" s="15" t="s">
        <v>162</v>
      </c>
      <c r="AW426" s="15" t="s">
        <v>37</v>
      </c>
      <c r="AX426" s="15" t="s">
        <v>75</v>
      </c>
      <c r="AY426" s="257" t="s">
        <v>145</v>
      </c>
    </row>
    <row r="427" s="13" customFormat="1">
      <c r="A427" s="13"/>
      <c r="B427" s="225"/>
      <c r="C427" s="226"/>
      <c r="D427" s="227" t="s">
        <v>156</v>
      </c>
      <c r="E427" s="228" t="s">
        <v>19</v>
      </c>
      <c r="F427" s="229" t="s">
        <v>410</v>
      </c>
      <c r="G427" s="226"/>
      <c r="H427" s="228" t="s">
        <v>19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156</v>
      </c>
      <c r="AU427" s="235" t="s">
        <v>85</v>
      </c>
      <c r="AV427" s="13" t="s">
        <v>83</v>
      </c>
      <c r="AW427" s="13" t="s">
        <v>37</v>
      </c>
      <c r="AX427" s="13" t="s">
        <v>75</v>
      </c>
      <c r="AY427" s="235" t="s">
        <v>145</v>
      </c>
    </row>
    <row r="428" s="13" customFormat="1">
      <c r="A428" s="13"/>
      <c r="B428" s="225"/>
      <c r="C428" s="226"/>
      <c r="D428" s="227" t="s">
        <v>156</v>
      </c>
      <c r="E428" s="228" t="s">
        <v>19</v>
      </c>
      <c r="F428" s="229" t="s">
        <v>411</v>
      </c>
      <c r="G428" s="226"/>
      <c r="H428" s="228" t="s">
        <v>19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156</v>
      </c>
      <c r="AU428" s="235" t="s">
        <v>85</v>
      </c>
      <c r="AV428" s="13" t="s">
        <v>83</v>
      </c>
      <c r="AW428" s="13" t="s">
        <v>37</v>
      </c>
      <c r="AX428" s="13" t="s">
        <v>75</v>
      </c>
      <c r="AY428" s="235" t="s">
        <v>145</v>
      </c>
    </row>
    <row r="429" s="14" customFormat="1">
      <c r="A429" s="14"/>
      <c r="B429" s="236"/>
      <c r="C429" s="237"/>
      <c r="D429" s="227" t="s">
        <v>156</v>
      </c>
      <c r="E429" s="238" t="s">
        <v>19</v>
      </c>
      <c r="F429" s="239" t="s">
        <v>412</v>
      </c>
      <c r="G429" s="237"/>
      <c r="H429" s="240">
        <v>24.399999999999999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156</v>
      </c>
      <c r="AU429" s="246" t="s">
        <v>85</v>
      </c>
      <c r="AV429" s="14" t="s">
        <v>85</v>
      </c>
      <c r="AW429" s="14" t="s">
        <v>37</v>
      </c>
      <c r="AX429" s="14" t="s">
        <v>75</v>
      </c>
      <c r="AY429" s="246" t="s">
        <v>145</v>
      </c>
    </row>
    <row r="430" s="13" customFormat="1">
      <c r="A430" s="13"/>
      <c r="B430" s="225"/>
      <c r="C430" s="226"/>
      <c r="D430" s="227" t="s">
        <v>156</v>
      </c>
      <c r="E430" s="228" t="s">
        <v>19</v>
      </c>
      <c r="F430" s="229" t="s">
        <v>413</v>
      </c>
      <c r="G430" s="226"/>
      <c r="H430" s="228" t="s">
        <v>19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156</v>
      </c>
      <c r="AU430" s="235" t="s">
        <v>85</v>
      </c>
      <c r="AV430" s="13" t="s">
        <v>83</v>
      </c>
      <c r="AW430" s="13" t="s">
        <v>37</v>
      </c>
      <c r="AX430" s="13" t="s">
        <v>75</v>
      </c>
      <c r="AY430" s="235" t="s">
        <v>145</v>
      </c>
    </row>
    <row r="431" s="14" customFormat="1">
      <c r="A431" s="14"/>
      <c r="B431" s="236"/>
      <c r="C431" s="237"/>
      <c r="D431" s="227" t="s">
        <v>156</v>
      </c>
      <c r="E431" s="238" t="s">
        <v>19</v>
      </c>
      <c r="F431" s="239" t="s">
        <v>414</v>
      </c>
      <c r="G431" s="237"/>
      <c r="H431" s="240">
        <v>1.8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156</v>
      </c>
      <c r="AU431" s="246" t="s">
        <v>85</v>
      </c>
      <c r="AV431" s="14" t="s">
        <v>85</v>
      </c>
      <c r="AW431" s="14" t="s">
        <v>37</v>
      </c>
      <c r="AX431" s="14" t="s">
        <v>75</v>
      </c>
      <c r="AY431" s="246" t="s">
        <v>145</v>
      </c>
    </row>
    <row r="432" s="13" customFormat="1">
      <c r="A432" s="13"/>
      <c r="B432" s="225"/>
      <c r="C432" s="226"/>
      <c r="D432" s="227" t="s">
        <v>156</v>
      </c>
      <c r="E432" s="228" t="s">
        <v>19</v>
      </c>
      <c r="F432" s="229" t="s">
        <v>299</v>
      </c>
      <c r="G432" s="226"/>
      <c r="H432" s="228" t="s">
        <v>19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156</v>
      </c>
      <c r="AU432" s="235" t="s">
        <v>85</v>
      </c>
      <c r="AV432" s="13" t="s">
        <v>83</v>
      </c>
      <c r="AW432" s="13" t="s">
        <v>37</v>
      </c>
      <c r="AX432" s="13" t="s">
        <v>75</v>
      </c>
      <c r="AY432" s="235" t="s">
        <v>145</v>
      </c>
    </row>
    <row r="433" s="14" customFormat="1">
      <c r="A433" s="14"/>
      <c r="B433" s="236"/>
      <c r="C433" s="237"/>
      <c r="D433" s="227" t="s">
        <v>156</v>
      </c>
      <c r="E433" s="238" t="s">
        <v>19</v>
      </c>
      <c r="F433" s="239" t="s">
        <v>415</v>
      </c>
      <c r="G433" s="237"/>
      <c r="H433" s="240">
        <v>15.5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156</v>
      </c>
      <c r="AU433" s="246" t="s">
        <v>85</v>
      </c>
      <c r="AV433" s="14" t="s">
        <v>85</v>
      </c>
      <c r="AW433" s="14" t="s">
        <v>37</v>
      </c>
      <c r="AX433" s="14" t="s">
        <v>75</v>
      </c>
      <c r="AY433" s="246" t="s">
        <v>145</v>
      </c>
    </row>
    <row r="434" s="15" customFormat="1">
      <c r="A434" s="15"/>
      <c r="B434" s="247"/>
      <c r="C434" s="248"/>
      <c r="D434" s="227" t="s">
        <v>156</v>
      </c>
      <c r="E434" s="249" t="s">
        <v>19</v>
      </c>
      <c r="F434" s="250" t="s">
        <v>161</v>
      </c>
      <c r="G434" s="248"/>
      <c r="H434" s="251">
        <v>41.700000000000003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7" t="s">
        <v>156</v>
      </c>
      <c r="AU434" s="257" t="s">
        <v>85</v>
      </c>
      <c r="AV434" s="15" t="s">
        <v>162</v>
      </c>
      <c r="AW434" s="15" t="s">
        <v>37</v>
      </c>
      <c r="AX434" s="15" t="s">
        <v>75</v>
      </c>
      <c r="AY434" s="257" t="s">
        <v>145</v>
      </c>
    </row>
    <row r="435" s="16" customFormat="1">
      <c r="A435" s="16"/>
      <c r="B435" s="258"/>
      <c r="C435" s="259"/>
      <c r="D435" s="227" t="s">
        <v>156</v>
      </c>
      <c r="E435" s="260" t="s">
        <v>19</v>
      </c>
      <c r="F435" s="261" t="s">
        <v>166</v>
      </c>
      <c r="G435" s="259"/>
      <c r="H435" s="262">
        <v>169.19999999999999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68" t="s">
        <v>156</v>
      </c>
      <c r="AU435" s="268" t="s">
        <v>85</v>
      </c>
      <c r="AV435" s="16" t="s">
        <v>152</v>
      </c>
      <c r="AW435" s="16" t="s">
        <v>37</v>
      </c>
      <c r="AX435" s="16" t="s">
        <v>83</v>
      </c>
      <c r="AY435" s="268" t="s">
        <v>145</v>
      </c>
    </row>
    <row r="436" s="2" customFormat="1" ht="21.75" customHeight="1">
      <c r="A436" s="41"/>
      <c r="B436" s="42"/>
      <c r="C436" s="207" t="s">
        <v>416</v>
      </c>
      <c r="D436" s="207" t="s">
        <v>147</v>
      </c>
      <c r="E436" s="208" t="s">
        <v>417</v>
      </c>
      <c r="F436" s="209" t="s">
        <v>418</v>
      </c>
      <c r="G436" s="210" t="s">
        <v>150</v>
      </c>
      <c r="H436" s="211">
        <v>5.1870000000000003</v>
      </c>
      <c r="I436" s="212"/>
      <c r="J436" s="213">
        <f>ROUND(I436*H436,2)</f>
        <v>0</v>
      </c>
      <c r="K436" s="209" t="s">
        <v>151</v>
      </c>
      <c r="L436" s="47"/>
      <c r="M436" s="214" t="s">
        <v>19</v>
      </c>
      <c r="N436" s="215" t="s">
        <v>46</v>
      </c>
      <c r="O436" s="87"/>
      <c r="P436" s="216">
        <f>O436*H436</f>
        <v>0</v>
      </c>
      <c r="Q436" s="216">
        <v>2.5018699999999998</v>
      </c>
      <c r="R436" s="216">
        <f>Q436*H436</f>
        <v>12.977199689999999</v>
      </c>
      <c r="S436" s="216">
        <v>0</v>
      </c>
      <c r="T436" s="217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8" t="s">
        <v>152</v>
      </c>
      <c r="AT436" s="218" t="s">
        <v>147</v>
      </c>
      <c r="AU436" s="218" t="s">
        <v>85</v>
      </c>
      <c r="AY436" s="20" t="s">
        <v>145</v>
      </c>
      <c r="BE436" s="219">
        <f>IF(N436="základní",J436,0)</f>
        <v>0</v>
      </c>
      <c r="BF436" s="219">
        <f>IF(N436="snížená",J436,0)</f>
        <v>0</v>
      </c>
      <c r="BG436" s="219">
        <f>IF(N436="zákl. přenesená",J436,0)</f>
        <v>0</v>
      </c>
      <c r="BH436" s="219">
        <f>IF(N436="sníž. přenesená",J436,0)</f>
        <v>0</v>
      </c>
      <c r="BI436" s="219">
        <f>IF(N436="nulová",J436,0)</f>
        <v>0</v>
      </c>
      <c r="BJ436" s="20" t="s">
        <v>83</v>
      </c>
      <c r="BK436" s="219">
        <f>ROUND(I436*H436,2)</f>
        <v>0</v>
      </c>
      <c r="BL436" s="20" t="s">
        <v>152</v>
      </c>
      <c r="BM436" s="218" t="s">
        <v>419</v>
      </c>
    </row>
    <row r="437" s="2" customFormat="1">
      <c r="A437" s="41"/>
      <c r="B437" s="42"/>
      <c r="C437" s="43"/>
      <c r="D437" s="220" t="s">
        <v>154</v>
      </c>
      <c r="E437" s="43"/>
      <c r="F437" s="221" t="s">
        <v>420</v>
      </c>
      <c r="G437" s="43"/>
      <c r="H437" s="43"/>
      <c r="I437" s="222"/>
      <c r="J437" s="43"/>
      <c r="K437" s="43"/>
      <c r="L437" s="47"/>
      <c r="M437" s="223"/>
      <c r="N437" s="224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154</v>
      </c>
      <c r="AU437" s="20" t="s">
        <v>85</v>
      </c>
    </row>
    <row r="438" s="13" customFormat="1">
      <c r="A438" s="13"/>
      <c r="B438" s="225"/>
      <c r="C438" s="226"/>
      <c r="D438" s="227" t="s">
        <v>156</v>
      </c>
      <c r="E438" s="228" t="s">
        <v>19</v>
      </c>
      <c r="F438" s="229" t="s">
        <v>421</v>
      </c>
      <c r="G438" s="226"/>
      <c r="H438" s="228" t="s">
        <v>19</v>
      </c>
      <c r="I438" s="230"/>
      <c r="J438" s="226"/>
      <c r="K438" s="226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156</v>
      </c>
      <c r="AU438" s="235" t="s">
        <v>85</v>
      </c>
      <c r="AV438" s="13" t="s">
        <v>83</v>
      </c>
      <c r="AW438" s="13" t="s">
        <v>37</v>
      </c>
      <c r="AX438" s="13" t="s">
        <v>75</v>
      </c>
      <c r="AY438" s="235" t="s">
        <v>145</v>
      </c>
    </row>
    <row r="439" s="13" customFormat="1">
      <c r="A439" s="13"/>
      <c r="B439" s="225"/>
      <c r="C439" s="226"/>
      <c r="D439" s="227" t="s">
        <v>156</v>
      </c>
      <c r="E439" s="228" t="s">
        <v>19</v>
      </c>
      <c r="F439" s="229" t="s">
        <v>422</v>
      </c>
      <c r="G439" s="226"/>
      <c r="H439" s="228" t="s">
        <v>19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156</v>
      </c>
      <c r="AU439" s="235" t="s">
        <v>85</v>
      </c>
      <c r="AV439" s="13" t="s">
        <v>83</v>
      </c>
      <c r="AW439" s="13" t="s">
        <v>37</v>
      </c>
      <c r="AX439" s="13" t="s">
        <v>75</v>
      </c>
      <c r="AY439" s="235" t="s">
        <v>145</v>
      </c>
    </row>
    <row r="440" s="14" customFormat="1">
      <c r="A440" s="14"/>
      <c r="B440" s="236"/>
      <c r="C440" s="237"/>
      <c r="D440" s="227" t="s">
        <v>156</v>
      </c>
      <c r="E440" s="238" t="s">
        <v>19</v>
      </c>
      <c r="F440" s="239" t="s">
        <v>423</v>
      </c>
      <c r="G440" s="237"/>
      <c r="H440" s="240">
        <v>5.1870000000000003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156</v>
      </c>
      <c r="AU440" s="246" t="s">
        <v>85</v>
      </c>
      <c r="AV440" s="14" t="s">
        <v>85</v>
      </c>
      <c r="AW440" s="14" t="s">
        <v>37</v>
      </c>
      <c r="AX440" s="14" t="s">
        <v>75</v>
      </c>
      <c r="AY440" s="246" t="s">
        <v>145</v>
      </c>
    </row>
    <row r="441" s="16" customFormat="1">
      <c r="A441" s="16"/>
      <c r="B441" s="258"/>
      <c r="C441" s="259"/>
      <c r="D441" s="227" t="s">
        <v>156</v>
      </c>
      <c r="E441" s="260" t="s">
        <v>19</v>
      </c>
      <c r="F441" s="261" t="s">
        <v>166</v>
      </c>
      <c r="G441" s="259"/>
      <c r="H441" s="262">
        <v>5.1870000000000003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68" t="s">
        <v>156</v>
      </c>
      <c r="AU441" s="268" t="s">
        <v>85</v>
      </c>
      <c r="AV441" s="16" t="s">
        <v>152</v>
      </c>
      <c r="AW441" s="16" t="s">
        <v>37</v>
      </c>
      <c r="AX441" s="16" t="s">
        <v>83</v>
      </c>
      <c r="AY441" s="268" t="s">
        <v>145</v>
      </c>
    </row>
    <row r="442" s="2" customFormat="1" ht="21.75" customHeight="1">
      <c r="A442" s="41"/>
      <c r="B442" s="42"/>
      <c r="C442" s="207" t="s">
        <v>424</v>
      </c>
      <c r="D442" s="207" t="s">
        <v>147</v>
      </c>
      <c r="E442" s="208" t="s">
        <v>425</v>
      </c>
      <c r="F442" s="209" t="s">
        <v>426</v>
      </c>
      <c r="G442" s="210" t="s">
        <v>150</v>
      </c>
      <c r="H442" s="211">
        <v>16.978999999999999</v>
      </c>
      <c r="I442" s="212"/>
      <c r="J442" s="213">
        <f>ROUND(I442*H442,2)</f>
        <v>0</v>
      </c>
      <c r="K442" s="209" t="s">
        <v>151</v>
      </c>
      <c r="L442" s="47"/>
      <c r="M442" s="214" t="s">
        <v>19</v>
      </c>
      <c r="N442" s="215" t="s">
        <v>46</v>
      </c>
      <c r="O442" s="87"/>
      <c r="P442" s="216">
        <f>O442*H442</f>
        <v>0</v>
      </c>
      <c r="Q442" s="216">
        <v>2.5018699999999998</v>
      </c>
      <c r="R442" s="216">
        <f>Q442*H442</f>
        <v>42.479250729999997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152</v>
      </c>
      <c r="AT442" s="218" t="s">
        <v>147</v>
      </c>
      <c r="AU442" s="218" t="s">
        <v>85</v>
      </c>
      <c r="AY442" s="20" t="s">
        <v>145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83</v>
      </c>
      <c r="BK442" s="219">
        <f>ROUND(I442*H442,2)</f>
        <v>0</v>
      </c>
      <c r="BL442" s="20" t="s">
        <v>152</v>
      </c>
      <c r="BM442" s="218" t="s">
        <v>427</v>
      </c>
    </row>
    <row r="443" s="2" customFormat="1">
      <c r="A443" s="41"/>
      <c r="B443" s="42"/>
      <c r="C443" s="43"/>
      <c r="D443" s="220" t="s">
        <v>154</v>
      </c>
      <c r="E443" s="43"/>
      <c r="F443" s="221" t="s">
        <v>428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154</v>
      </c>
      <c r="AU443" s="20" t="s">
        <v>85</v>
      </c>
    </row>
    <row r="444" s="13" customFormat="1">
      <c r="A444" s="13"/>
      <c r="B444" s="225"/>
      <c r="C444" s="226"/>
      <c r="D444" s="227" t="s">
        <v>156</v>
      </c>
      <c r="E444" s="228" t="s">
        <v>19</v>
      </c>
      <c r="F444" s="229" t="s">
        <v>157</v>
      </c>
      <c r="G444" s="226"/>
      <c r="H444" s="228" t="s">
        <v>19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156</v>
      </c>
      <c r="AU444" s="235" t="s">
        <v>85</v>
      </c>
      <c r="AV444" s="13" t="s">
        <v>83</v>
      </c>
      <c r="AW444" s="13" t="s">
        <v>37</v>
      </c>
      <c r="AX444" s="13" t="s">
        <v>75</v>
      </c>
      <c r="AY444" s="235" t="s">
        <v>145</v>
      </c>
    </row>
    <row r="445" s="13" customFormat="1">
      <c r="A445" s="13"/>
      <c r="B445" s="225"/>
      <c r="C445" s="226"/>
      <c r="D445" s="227" t="s">
        <v>156</v>
      </c>
      <c r="E445" s="228" t="s">
        <v>19</v>
      </c>
      <c r="F445" s="229" t="s">
        <v>429</v>
      </c>
      <c r="G445" s="226"/>
      <c r="H445" s="228" t="s">
        <v>19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156</v>
      </c>
      <c r="AU445" s="235" t="s">
        <v>85</v>
      </c>
      <c r="AV445" s="13" t="s">
        <v>83</v>
      </c>
      <c r="AW445" s="13" t="s">
        <v>37</v>
      </c>
      <c r="AX445" s="13" t="s">
        <v>75</v>
      </c>
      <c r="AY445" s="235" t="s">
        <v>145</v>
      </c>
    </row>
    <row r="446" s="14" customFormat="1">
      <c r="A446" s="14"/>
      <c r="B446" s="236"/>
      <c r="C446" s="237"/>
      <c r="D446" s="227" t="s">
        <v>156</v>
      </c>
      <c r="E446" s="238" t="s">
        <v>19</v>
      </c>
      <c r="F446" s="239" t="s">
        <v>430</v>
      </c>
      <c r="G446" s="237"/>
      <c r="H446" s="240">
        <v>6.2549999999999999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156</v>
      </c>
      <c r="AU446" s="246" t="s">
        <v>85</v>
      </c>
      <c r="AV446" s="14" t="s">
        <v>85</v>
      </c>
      <c r="AW446" s="14" t="s">
        <v>37</v>
      </c>
      <c r="AX446" s="14" t="s">
        <v>75</v>
      </c>
      <c r="AY446" s="246" t="s">
        <v>145</v>
      </c>
    </row>
    <row r="447" s="14" customFormat="1">
      <c r="A447" s="14"/>
      <c r="B447" s="236"/>
      <c r="C447" s="237"/>
      <c r="D447" s="227" t="s">
        <v>156</v>
      </c>
      <c r="E447" s="238" t="s">
        <v>19</v>
      </c>
      <c r="F447" s="239" t="s">
        <v>431</v>
      </c>
      <c r="G447" s="237"/>
      <c r="H447" s="240">
        <v>10.724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156</v>
      </c>
      <c r="AU447" s="246" t="s">
        <v>85</v>
      </c>
      <c r="AV447" s="14" t="s">
        <v>85</v>
      </c>
      <c r="AW447" s="14" t="s">
        <v>37</v>
      </c>
      <c r="AX447" s="14" t="s">
        <v>75</v>
      </c>
      <c r="AY447" s="246" t="s">
        <v>145</v>
      </c>
    </row>
    <row r="448" s="16" customFormat="1">
      <c r="A448" s="16"/>
      <c r="B448" s="258"/>
      <c r="C448" s="259"/>
      <c r="D448" s="227" t="s">
        <v>156</v>
      </c>
      <c r="E448" s="260" t="s">
        <v>19</v>
      </c>
      <c r="F448" s="261" t="s">
        <v>166</v>
      </c>
      <c r="G448" s="259"/>
      <c r="H448" s="262">
        <v>16.978999999999999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68" t="s">
        <v>156</v>
      </c>
      <c r="AU448" s="268" t="s">
        <v>85</v>
      </c>
      <c r="AV448" s="16" t="s">
        <v>152</v>
      </c>
      <c r="AW448" s="16" t="s">
        <v>37</v>
      </c>
      <c r="AX448" s="16" t="s">
        <v>83</v>
      </c>
      <c r="AY448" s="268" t="s">
        <v>145</v>
      </c>
    </row>
    <row r="449" s="2" customFormat="1" ht="24.15" customHeight="1">
      <c r="A449" s="41"/>
      <c r="B449" s="42"/>
      <c r="C449" s="207" t="s">
        <v>432</v>
      </c>
      <c r="D449" s="207" t="s">
        <v>147</v>
      </c>
      <c r="E449" s="208" t="s">
        <v>433</v>
      </c>
      <c r="F449" s="209" t="s">
        <v>434</v>
      </c>
      <c r="G449" s="210" t="s">
        <v>150</v>
      </c>
      <c r="H449" s="211">
        <v>5.1870000000000003</v>
      </c>
      <c r="I449" s="212"/>
      <c r="J449" s="213">
        <f>ROUND(I449*H449,2)</f>
        <v>0</v>
      </c>
      <c r="K449" s="209" t="s">
        <v>151</v>
      </c>
      <c r="L449" s="47"/>
      <c r="M449" s="214" t="s">
        <v>19</v>
      </c>
      <c r="N449" s="215" t="s">
        <v>46</v>
      </c>
      <c r="O449" s="87"/>
      <c r="P449" s="216">
        <f>O449*H449</f>
        <v>0</v>
      </c>
      <c r="Q449" s="216">
        <v>0</v>
      </c>
      <c r="R449" s="216">
        <f>Q449*H449</f>
        <v>0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152</v>
      </c>
      <c r="AT449" s="218" t="s">
        <v>147</v>
      </c>
      <c r="AU449" s="218" t="s">
        <v>85</v>
      </c>
      <c r="AY449" s="20" t="s">
        <v>145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20" t="s">
        <v>83</v>
      </c>
      <c r="BK449" s="219">
        <f>ROUND(I449*H449,2)</f>
        <v>0</v>
      </c>
      <c r="BL449" s="20" t="s">
        <v>152</v>
      </c>
      <c r="BM449" s="218" t="s">
        <v>435</v>
      </c>
    </row>
    <row r="450" s="2" customFormat="1">
      <c r="A450" s="41"/>
      <c r="B450" s="42"/>
      <c r="C450" s="43"/>
      <c r="D450" s="220" t="s">
        <v>154</v>
      </c>
      <c r="E450" s="43"/>
      <c r="F450" s="221" t="s">
        <v>436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154</v>
      </c>
      <c r="AU450" s="20" t="s">
        <v>85</v>
      </c>
    </row>
    <row r="451" s="13" customFormat="1">
      <c r="A451" s="13"/>
      <c r="B451" s="225"/>
      <c r="C451" s="226"/>
      <c r="D451" s="227" t="s">
        <v>156</v>
      </c>
      <c r="E451" s="228" t="s">
        <v>19</v>
      </c>
      <c r="F451" s="229" t="s">
        <v>421</v>
      </c>
      <c r="G451" s="226"/>
      <c r="H451" s="228" t="s">
        <v>19</v>
      </c>
      <c r="I451" s="230"/>
      <c r="J451" s="226"/>
      <c r="K451" s="226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156</v>
      </c>
      <c r="AU451" s="235" t="s">
        <v>85</v>
      </c>
      <c r="AV451" s="13" t="s">
        <v>83</v>
      </c>
      <c r="AW451" s="13" t="s">
        <v>37</v>
      </c>
      <c r="AX451" s="13" t="s">
        <v>75</v>
      </c>
      <c r="AY451" s="235" t="s">
        <v>145</v>
      </c>
    </row>
    <row r="452" s="13" customFormat="1">
      <c r="A452" s="13"/>
      <c r="B452" s="225"/>
      <c r="C452" s="226"/>
      <c r="D452" s="227" t="s">
        <v>156</v>
      </c>
      <c r="E452" s="228" t="s">
        <v>19</v>
      </c>
      <c r="F452" s="229" t="s">
        <v>422</v>
      </c>
      <c r="G452" s="226"/>
      <c r="H452" s="228" t="s">
        <v>19</v>
      </c>
      <c r="I452" s="230"/>
      <c r="J452" s="226"/>
      <c r="K452" s="226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156</v>
      </c>
      <c r="AU452" s="235" t="s">
        <v>85</v>
      </c>
      <c r="AV452" s="13" t="s">
        <v>83</v>
      </c>
      <c r="AW452" s="13" t="s">
        <v>37</v>
      </c>
      <c r="AX452" s="13" t="s">
        <v>75</v>
      </c>
      <c r="AY452" s="235" t="s">
        <v>145</v>
      </c>
    </row>
    <row r="453" s="14" customFormat="1">
      <c r="A453" s="14"/>
      <c r="B453" s="236"/>
      <c r="C453" s="237"/>
      <c r="D453" s="227" t="s">
        <v>156</v>
      </c>
      <c r="E453" s="238" t="s">
        <v>19</v>
      </c>
      <c r="F453" s="239" t="s">
        <v>423</v>
      </c>
      <c r="G453" s="237"/>
      <c r="H453" s="240">
        <v>5.1870000000000003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6" t="s">
        <v>156</v>
      </c>
      <c r="AU453" s="246" t="s">
        <v>85</v>
      </c>
      <c r="AV453" s="14" t="s">
        <v>85</v>
      </c>
      <c r="AW453" s="14" t="s">
        <v>37</v>
      </c>
      <c r="AX453" s="14" t="s">
        <v>75</v>
      </c>
      <c r="AY453" s="246" t="s">
        <v>145</v>
      </c>
    </row>
    <row r="454" s="16" customFormat="1">
      <c r="A454" s="16"/>
      <c r="B454" s="258"/>
      <c r="C454" s="259"/>
      <c r="D454" s="227" t="s">
        <v>156</v>
      </c>
      <c r="E454" s="260" t="s">
        <v>19</v>
      </c>
      <c r="F454" s="261" t="s">
        <v>166</v>
      </c>
      <c r="G454" s="259"/>
      <c r="H454" s="262">
        <v>5.1870000000000003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68" t="s">
        <v>156</v>
      </c>
      <c r="AU454" s="268" t="s">
        <v>85</v>
      </c>
      <c r="AV454" s="16" t="s">
        <v>152</v>
      </c>
      <c r="AW454" s="16" t="s">
        <v>37</v>
      </c>
      <c r="AX454" s="16" t="s">
        <v>83</v>
      </c>
      <c r="AY454" s="268" t="s">
        <v>145</v>
      </c>
    </row>
    <row r="455" s="2" customFormat="1" ht="24.15" customHeight="1">
      <c r="A455" s="41"/>
      <c r="B455" s="42"/>
      <c r="C455" s="207" t="s">
        <v>437</v>
      </c>
      <c r="D455" s="207" t="s">
        <v>147</v>
      </c>
      <c r="E455" s="208" t="s">
        <v>438</v>
      </c>
      <c r="F455" s="209" t="s">
        <v>439</v>
      </c>
      <c r="G455" s="210" t="s">
        <v>150</v>
      </c>
      <c r="H455" s="211">
        <v>16.978999999999999</v>
      </c>
      <c r="I455" s="212"/>
      <c r="J455" s="213">
        <f>ROUND(I455*H455,2)</f>
        <v>0</v>
      </c>
      <c r="K455" s="209" t="s">
        <v>151</v>
      </c>
      <c r="L455" s="47"/>
      <c r="M455" s="214" t="s">
        <v>19</v>
      </c>
      <c r="N455" s="215" t="s">
        <v>46</v>
      </c>
      <c r="O455" s="87"/>
      <c r="P455" s="216">
        <f>O455*H455</f>
        <v>0</v>
      </c>
      <c r="Q455" s="216">
        <v>0</v>
      </c>
      <c r="R455" s="216">
        <f>Q455*H455</f>
        <v>0</v>
      </c>
      <c r="S455" s="216">
        <v>0</v>
      </c>
      <c r="T455" s="217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8" t="s">
        <v>152</v>
      </c>
      <c r="AT455" s="218" t="s">
        <v>147</v>
      </c>
      <c r="AU455" s="218" t="s">
        <v>85</v>
      </c>
      <c r="AY455" s="20" t="s">
        <v>145</v>
      </c>
      <c r="BE455" s="219">
        <f>IF(N455="základní",J455,0)</f>
        <v>0</v>
      </c>
      <c r="BF455" s="219">
        <f>IF(N455="snížená",J455,0)</f>
        <v>0</v>
      </c>
      <c r="BG455" s="219">
        <f>IF(N455="zákl. přenesená",J455,0)</f>
        <v>0</v>
      </c>
      <c r="BH455" s="219">
        <f>IF(N455="sníž. přenesená",J455,0)</f>
        <v>0</v>
      </c>
      <c r="BI455" s="219">
        <f>IF(N455="nulová",J455,0)</f>
        <v>0</v>
      </c>
      <c r="BJ455" s="20" t="s">
        <v>83</v>
      </c>
      <c r="BK455" s="219">
        <f>ROUND(I455*H455,2)</f>
        <v>0</v>
      </c>
      <c r="BL455" s="20" t="s">
        <v>152</v>
      </c>
      <c r="BM455" s="218" t="s">
        <v>440</v>
      </c>
    </row>
    <row r="456" s="2" customFormat="1">
      <c r="A456" s="41"/>
      <c r="B456" s="42"/>
      <c r="C456" s="43"/>
      <c r="D456" s="220" t="s">
        <v>154</v>
      </c>
      <c r="E456" s="43"/>
      <c r="F456" s="221" t="s">
        <v>441</v>
      </c>
      <c r="G456" s="43"/>
      <c r="H456" s="43"/>
      <c r="I456" s="222"/>
      <c r="J456" s="43"/>
      <c r="K456" s="43"/>
      <c r="L456" s="47"/>
      <c r="M456" s="223"/>
      <c r="N456" s="22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154</v>
      </c>
      <c r="AU456" s="20" t="s">
        <v>85</v>
      </c>
    </row>
    <row r="457" s="13" customFormat="1">
      <c r="A457" s="13"/>
      <c r="B457" s="225"/>
      <c r="C457" s="226"/>
      <c r="D457" s="227" t="s">
        <v>156</v>
      </c>
      <c r="E457" s="228" t="s">
        <v>19</v>
      </c>
      <c r="F457" s="229" t="s">
        <v>157</v>
      </c>
      <c r="G457" s="226"/>
      <c r="H457" s="228" t="s">
        <v>19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156</v>
      </c>
      <c r="AU457" s="235" t="s">
        <v>85</v>
      </c>
      <c r="AV457" s="13" t="s">
        <v>83</v>
      </c>
      <c r="AW457" s="13" t="s">
        <v>37</v>
      </c>
      <c r="AX457" s="13" t="s">
        <v>75</v>
      </c>
      <c r="AY457" s="235" t="s">
        <v>145</v>
      </c>
    </row>
    <row r="458" s="13" customFormat="1">
      <c r="A458" s="13"/>
      <c r="B458" s="225"/>
      <c r="C458" s="226"/>
      <c r="D458" s="227" t="s">
        <v>156</v>
      </c>
      <c r="E458" s="228" t="s">
        <v>19</v>
      </c>
      <c r="F458" s="229" t="s">
        <v>429</v>
      </c>
      <c r="G458" s="226"/>
      <c r="H458" s="228" t="s">
        <v>19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156</v>
      </c>
      <c r="AU458" s="235" t="s">
        <v>85</v>
      </c>
      <c r="AV458" s="13" t="s">
        <v>83</v>
      </c>
      <c r="AW458" s="13" t="s">
        <v>37</v>
      </c>
      <c r="AX458" s="13" t="s">
        <v>75</v>
      </c>
      <c r="AY458" s="235" t="s">
        <v>145</v>
      </c>
    </row>
    <row r="459" s="14" customFormat="1">
      <c r="A459" s="14"/>
      <c r="B459" s="236"/>
      <c r="C459" s="237"/>
      <c r="D459" s="227" t="s">
        <v>156</v>
      </c>
      <c r="E459" s="238" t="s">
        <v>19</v>
      </c>
      <c r="F459" s="239" t="s">
        <v>430</v>
      </c>
      <c r="G459" s="237"/>
      <c r="H459" s="240">
        <v>6.2549999999999999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156</v>
      </c>
      <c r="AU459" s="246" t="s">
        <v>85</v>
      </c>
      <c r="AV459" s="14" t="s">
        <v>85</v>
      </c>
      <c r="AW459" s="14" t="s">
        <v>37</v>
      </c>
      <c r="AX459" s="14" t="s">
        <v>75</v>
      </c>
      <c r="AY459" s="246" t="s">
        <v>145</v>
      </c>
    </row>
    <row r="460" s="14" customFormat="1">
      <c r="A460" s="14"/>
      <c r="B460" s="236"/>
      <c r="C460" s="237"/>
      <c r="D460" s="227" t="s">
        <v>156</v>
      </c>
      <c r="E460" s="238" t="s">
        <v>19</v>
      </c>
      <c r="F460" s="239" t="s">
        <v>431</v>
      </c>
      <c r="G460" s="237"/>
      <c r="H460" s="240">
        <v>10.724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156</v>
      </c>
      <c r="AU460" s="246" t="s">
        <v>85</v>
      </c>
      <c r="AV460" s="14" t="s">
        <v>85</v>
      </c>
      <c r="AW460" s="14" t="s">
        <v>37</v>
      </c>
      <c r="AX460" s="14" t="s">
        <v>75</v>
      </c>
      <c r="AY460" s="246" t="s">
        <v>145</v>
      </c>
    </row>
    <row r="461" s="16" customFormat="1">
      <c r="A461" s="16"/>
      <c r="B461" s="258"/>
      <c r="C461" s="259"/>
      <c r="D461" s="227" t="s">
        <v>156</v>
      </c>
      <c r="E461" s="260" t="s">
        <v>19</v>
      </c>
      <c r="F461" s="261" t="s">
        <v>166</v>
      </c>
      <c r="G461" s="259"/>
      <c r="H461" s="262">
        <v>16.978999999999999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68" t="s">
        <v>156</v>
      </c>
      <c r="AU461" s="268" t="s">
        <v>85</v>
      </c>
      <c r="AV461" s="16" t="s">
        <v>152</v>
      </c>
      <c r="AW461" s="16" t="s">
        <v>37</v>
      </c>
      <c r="AX461" s="16" t="s">
        <v>83</v>
      </c>
      <c r="AY461" s="268" t="s">
        <v>145</v>
      </c>
    </row>
    <row r="462" s="2" customFormat="1" ht="21.75" customHeight="1">
      <c r="A462" s="41"/>
      <c r="B462" s="42"/>
      <c r="C462" s="207" t="s">
        <v>442</v>
      </c>
      <c r="D462" s="207" t="s">
        <v>147</v>
      </c>
      <c r="E462" s="208" t="s">
        <v>443</v>
      </c>
      <c r="F462" s="209" t="s">
        <v>444</v>
      </c>
      <c r="G462" s="210" t="s">
        <v>150</v>
      </c>
      <c r="H462" s="211">
        <v>0.746</v>
      </c>
      <c r="I462" s="212"/>
      <c r="J462" s="213">
        <f>ROUND(I462*H462,2)</f>
        <v>0</v>
      </c>
      <c r="K462" s="209" t="s">
        <v>151</v>
      </c>
      <c r="L462" s="47"/>
      <c r="M462" s="214" t="s">
        <v>19</v>
      </c>
      <c r="N462" s="215" t="s">
        <v>46</v>
      </c>
      <c r="O462" s="87"/>
      <c r="P462" s="216">
        <f>O462*H462</f>
        <v>0</v>
      </c>
      <c r="Q462" s="216">
        <v>0</v>
      </c>
      <c r="R462" s="216">
        <f>Q462*H462</f>
        <v>0</v>
      </c>
      <c r="S462" s="216">
        <v>0</v>
      </c>
      <c r="T462" s="21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8" t="s">
        <v>152</v>
      </c>
      <c r="AT462" s="218" t="s">
        <v>147</v>
      </c>
      <c r="AU462" s="218" t="s">
        <v>85</v>
      </c>
      <c r="AY462" s="20" t="s">
        <v>145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20" t="s">
        <v>83</v>
      </c>
      <c r="BK462" s="219">
        <f>ROUND(I462*H462,2)</f>
        <v>0</v>
      </c>
      <c r="BL462" s="20" t="s">
        <v>152</v>
      </c>
      <c r="BM462" s="218" t="s">
        <v>445</v>
      </c>
    </row>
    <row r="463" s="2" customFormat="1">
      <c r="A463" s="41"/>
      <c r="B463" s="42"/>
      <c r="C463" s="43"/>
      <c r="D463" s="220" t="s">
        <v>154</v>
      </c>
      <c r="E463" s="43"/>
      <c r="F463" s="221" t="s">
        <v>446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154</v>
      </c>
      <c r="AU463" s="20" t="s">
        <v>85</v>
      </c>
    </row>
    <row r="464" s="13" customFormat="1">
      <c r="A464" s="13"/>
      <c r="B464" s="225"/>
      <c r="C464" s="226"/>
      <c r="D464" s="227" t="s">
        <v>156</v>
      </c>
      <c r="E464" s="228" t="s">
        <v>19</v>
      </c>
      <c r="F464" s="229" t="s">
        <v>421</v>
      </c>
      <c r="G464" s="226"/>
      <c r="H464" s="228" t="s">
        <v>19</v>
      </c>
      <c r="I464" s="230"/>
      <c r="J464" s="226"/>
      <c r="K464" s="226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156</v>
      </c>
      <c r="AU464" s="235" t="s">
        <v>85</v>
      </c>
      <c r="AV464" s="13" t="s">
        <v>83</v>
      </c>
      <c r="AW464" s="13" t="s">
        <v>37</v>
      </c>
      <c r="AX464" s="13" t="s">
        <v>75</v>
      </c>
      <c r="AY464" s="235" t="s">
        <v>145</v>
      </c>
    </row>
    <row r="465" s="13" customFormat="1">
      <c r="A465" s="13"/>
      <c r="B465" s="225"/>
      <c r="C465" s="226"/>
      <c r="D465" s="227" t="s">
        <v>156</v>
      </c>
      <c r="E465" s="228" t="s">
        <v>19</v>
      </c>
      <c r="F465" s="229" t="s">
        <v>447</v>
      </c>
      <c r="G465" s="226"/>
      <c r="H465" s="228" t="s">
        <v>19</v>
      </c>
      <c r="I465" s="230"/>
      <c r="J465" s="226"/>
      <c r="K465" s="226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156</v>
      </c>
      <c r="AU465" s="235" t="s">
        <v>85</v>
      </c>
      <c r="AV465" s="13" t="s">
        <v>83</v>
      </c>
      <c r="AW465" s="13" t="s">
        <v>37</v>
      </c>
      <c r="AX465" s="13" t="s">
        <v>75</v>
      </c>
      <c r="AY465" s="235" t="s">
        <v>145</v>
      </c>
    </row>
    <row r="466" s="14" customFormat="1">
      <c r="A466" s="14"/>
      <c r="B466" s="236"/>
      <c r="C466" s="237"/>
      <c r="D466" s="227" t="s">
        <v>156</v>
      </c>
      <c r="E466" s="238" t="s">
        <v>19</v>
      </c>
      <c r="F466" s="239" t="s">
        <v>448</v>
      </c>
      <c r="G466" s="237"/>
      <c r="H466" s="240">
        <v>0.746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6" t="s">
        <v>156</v>
      </c>
      <c r="AU466" s="246" t="s">
        <v>85</v>
      </c>
      <c r="AV466" s="14" t="s">
        <v>85</v>
      </c>
      <c r="AW466" s="14" t="s">
        <v>37</v>
      </c>
      <c r="AX466" s="14" t="s">
        <v>75</v>
      </c>
      <c r="AY466" s="246" t="s">
        <v>145</v>
      </c>
    </row>
    <row r="467" s="16" customFormat="1">
      <c r="A467" s="16"/>
      <c r="B467" s="258"/>
      <c r="C467" s="259"/>
      <c r="D467" s="227" t="s">
        <v>156</v>
      </c>
      <c r="E467" s="260" t="s">
        <v>19</v>
      </c>
      <c r="F467" s="261" t="s">
        <v>166</v>
      </c>
      <c r="G467" s="259"/>
      <c r="H467" s="262">
        <v>0.746</v>
      </c>
      <c r="I467" s="263"/>
      <c r="J467" s="259"/>
      <c r="K467" s="259"/>
      <c r="L467" s="264"/>
      <c r="M467" s="265"/>
      <c r="N467" s="266"/>
      <c r="O467" s="266"/>
      <c r="P467" s="266"/>
      <c r="Q467" s="266"/>
      <c r="R467" s="266"/>
      <c r="S467" s="266"/>
      <c r="T467" s="267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68" t="s">
        <v>156</v>
      </c>
      <c r="AU467" s="268" t="s">
        <v>85</v>
      </c>
      <c r="AV467" s="16" t="s">
        <v>152</v>
      </c>
      <c r="AW467" s="16" t="s">
        <v>37</v>
      </c>
      <c r="AX467" s="16" t="s">
        <v>83</v>
      </c>
      <c r="AY467" s="268" t="s">
        <v>145</v>
      </c>
    </row>
    <row r="468" s="2" customFormat="1" ht="21.75" customHeight="1">
      <c r="A468" s="41"/>
      <c r="B468" s="42"/>
      <c r="C468" s="207" t="s">
        <v>449</v>
      </c>
      <c r="D468" s="207" t="s">
        <v>147</v>
      </c>
      <c r="E468" s="208" t="s">
        <v>450</v>
      </c>
      <c r="F468" s="209" t="s">
        <v>451</v>
      </c>
      <c r="G468" s="210" t="s">
        <v>150</v>
      </c>
      <c r="H468" s="211">
        <v>1.9199999999999999</v>
      </c>
      <c r="I468" s="212"/>
      <c r="J468" s="213">
        <f>ROUND(I468*H468,2)</f>
        <v>0</v>
      </c>
      <c r="K468" s="209" t="s">
        <v>151</v>
      </c>
      <c r="L468" s="47"/>
      <c r="M468" s="214" t="s">
        <v>19</v>
      </c>
      <c r="N468" s="215" t="s">
        <v>46</v>
      </c>
      <c r="O468" s="87"/>
      <c r="P468" s="216">
        <f>O468*H468</f>
        <v>0</v>
      </c>
      <c r="Q468" s="216">
        <v>0</v>
      </c>
      <c r="R468" s="216">
        <f>Q468*H468</f>
        <v>0</v>
      </c>
      <c r="S468" s="216">
        <v>0</v>
      </c>
      <c r="T468" s="21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8" t="s">
        <v>152</v>
      </c>
      <c r="AT468" s="218" t="s">
        <v>147</v>
      </c>
      <c r="AU468" s="218" t="s">
        <v>85</v>
      </c>
      <c r="AY468" s="20" t="s">
        <v>145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20" t="s">
        <v>83</v>
      </c>
      <c r="BK468" s="219">
        <f>ROUND(I468*H468,2)</f>
        <v>0</v>
      </c>
      <c r="BL468" s="20" t="s">
        <v>152</v>
      </c>
      <c r="BM468" s="218" t="s">
        <v>452</v>
      </c>
    </row>
    <row r="469" s="2" customFormat="1">
      <c r="A469" s="41"/>
      <c r="B469" s="42"/>
      <c r="C469" s="43"/>
      <c r="D469" s="220" t="s">
        <v>154</v>
      </c>
      <c r="E469" s="43"/>
      <c r="F469" s="221" t="s">
        <v>453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154</v>
      </c>
      <c r="AU469" s="20" t="s">
        <v>85</v>
      </c>
    </row>
    <row r="470" s="13" customFormat="1">
      <c r="A470" s="13"/>
      <c r="B470" s="225"/>
      <c r="C470" s="226"/>
      <c r="D470" s="227" t="s">
        <v>156</v>
      </c>
      <c r="E470" s="228" t="s">
        <v>19</v>
      </c>
      <c r="F470" s="229" t="s">
        <v>157</v>
      </c>
      <c r="G470" s="226"/>
      <c r="H470" s="228" t="s">
        <v>19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156</v>
      </c>
      <c r="AU470" s="235" t="s">
        <v>85</v>
      </c>
      <c r="AV470" s="13" t="s">
        <v>83</v>
      </c>
      <c r="AW470" s="13" t="s">
        <v>37</v>
      </c>
      <c r="AX470" s="13" t="s">
        <v>75</v>
      </c>
      <c r="AY470" s="235" t="s">
        <v>145</v>
      </c>
    </row>
    <row r="471" s="13" customFormat="1">
      <c r="A471" s="13"/>
      <c r="B471" s="225"/>
      <c r="C471" s="226"/>
      <c r="D471" s="227" t="s">
        <v>156</v>
      </c>
      <c r="E471" s="228" t="s">
        <v>19</v>
      </c>
      <c r="F471" s="229" t="s">
        <v>454</v>
      </c>
      <c r="G471" s="226"/>
      <c r="H471" s="228" t="s">
        <v>19</v>
      </c>
      <c r="I471" s="230"/>
      <c r="J471" s="226"/>
      <c r="K471" s="226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156</v>
      </c>
      <c r="AU471" s="235" t="s">
        <v>85</v>
      </c>
      <c r="AV471" s="13" t="s">
        <v>83</v>
      </c>
      <c r="AW471" s="13" t="s">
        <v>37</v>
      </c>
      <c r="AX471" s="13" t="s">
        <v>75</v>
      </c>
      <c r="AY471" s="235" t="s">
        <v>145</v>
      </c>
    </row>
    <row r="472" s="14" customFormat="1">
      <c r="A472" s="14"/>
      <c r="B472" s="236"/>
      <c r="C472" s="237"/>
      <c r="D472" s="227" t="s">
        <v>156</v>
      </c>
      <c r="E472" s="238" t="s">
        <v>19</v>
      </c>
      <c r="F472" s="239" t="s">
        <v>455</v>
      </c>
      <c r="G472" s="237"/>
      <c r="H472" s="240">
        <v>1.9199999999999999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156</v>
      </c>
      <c r="AU472" s="246" t="s">
        <v>85</v>
      </c>
      <c r="AV472" s="14" t="s">
        <v>85</v>
      </c>
      <c r="AW472" s="14" t="s">
        <v>37</v>
      </c>
      <c r="AX472" s="14" t="s">
        <v>75</v>
      </c>
      <c r="AY472" s="246" t="s">
        <v>145</v>
      </c>
    </row>
    <row r="473" s="16" customFormat="1">
      <c r="A473" s="16"/>
      <c r="B473" s="258"/>
      <c r="C473" s="259"/>
      <c r="D473" s="227" t="s">
        <v>156</v>
      </c>
      <c r="E473" s="260" t="s">
        <v>19</v>
      </c>
      <c r="F473" s="261" t="s">
        <v>166</v>
      </c>
      <c r="G473" s="259"/>
      <c r="H473" s="262">
        <v>1.9199999999999999</v>
      </c>
      <c r="I473" s="263"/>
      <c r="J473" s="259"/>
      <c r="K473" s="259"/>
      <c r="L473" s="264"/>
      <c r="M473" s="265"/>
      <c r="N473" s="266"/>
      <c r="O473" s="266"/>
      <c r="P473" s="266"/>
      <c r="Q473" s="266"/>
      <c r="R473" s="266"/>
      <c r="S473" s="266"/>
      <c r="T473" s="267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68" t="s">
        <v>156</v>
      </c>
      <c r="AU473" s="268" t="s">
        <v>85</v>
      </c>
      <c r="AV473" s="16" t="s">
        <v>152</v>
      </c>
      <c r="AW473" s="16" t="s">
        <v>37</v>
      </c>
      <c r="AX473" s="16" t="s">
        <v>83</v>
      </c>
      <c r="AY473" s="268" t="s">
        <v>145</v>
      </c>
    </row>
    <row r="474" s="2" customFormat="1" ht="16.5" customHeight="1">
      <c r="A474" s="41"/>
      <c r="B474" s="42"/>
      <c r="C474" s="207" t="s">
        <v>456</v>
      </c>
      <c r="D474" s="207" t="s">
        <v>147</v>
      </c>
      <c r="E474" s="208" t="s">
        <v>457</v>
      </c>
      <c r="F474" s="209" t="s">
        <v>458</v>
      </c>
      <c r="G474" s="210" t="s">
        <v>204</v>
      </c>
      <c r="H474" s="211">
        <v>3.0840000000000001</v>
      </c>
      <c r="I474" s="212"/>
      <c r="J474" s="213">
        <f>ROUND(I474*H474,2)</f>
        <v>0</v>
      </c>
      <c r="K474" s="209" t="s">
        <v>151</v>
      </c>
      <c r="L474" s="47"/>
      <c r="M474" s="214" t="s">
        <v>19</v>
      </c>
      <c r="N474" s="215" t="s">
        <v>46</v>
      </c>
      <c r="O474" s="87"/>
      <c r="P474" s="216">
        <f>O474*H474</f>
        <v>0</v>
      </c>
      <c r="Q474" s="216">
        <v>1.06277</v>
      </c>
      <c r="R474" s="216">
        <f>Q474*H474</f>
        <v>3.2775826800000001</v>
      </c>
      <c r="S474" s="216">
        <v>0</v>
      </c>
      <c r="T474" s="217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8" t="s">
        <v>152</v>
      </c>
      <c r="AT474" s="218" t="s">
        <v>147</v>
      </c>
      <c r="AU474" s="218" t="s">
        <v>85</v>
      </c>
      <c r="AY474" s="20" t="s">
        <v>145</v>
      </c>
      <c r="BE474" s="219">
        <f>IF(N474="základní",J474,0)</f>
        <v>0</v>
      </c>
      <c r="BF474" s="219">
        <f>IF(N474="snížená",J474,0)</f>
        <v>0</v>
      </c>
      <c r="BG474" s="219">
        <f>IF(N474="zákl. přenesená",J474,0)</f>
        <v>0</v>
      </c>
      <c r="BH474" s="219">
        <f>IF(N474="sníž. přenesená",J474,0)</f>
        <v>0</v>
      </c>
      <c r="BI474" s="219">
        <f>IF(N474="nulová",J474,0)</f>
        <v>0</v>
      </c>
      <c r="BJ474" s="20" t="s">
        <v>83</v>
      </c>
      <c r="BK474" s="219">
        <f>ROUND(I474*H474,2)</f>
        <v>0</v>
      </c>
      <c r="BL474" s="20" t="s">
        <v>152</v>
      </c>
      <c r="BM474" s="218" t="s">
        <v>459</v>
      </c>
    </row>
    <row r="475" s="2" customFormat="1">
      <c r="A475" s="41"/>
      <c r="B475" s="42"/>
      <c r="C475" s="43"/>
      <c r="D475" s="220" t="s">
        <v>154</v>
      </c>
      <c r="E475" s="43"/>
      <c r="F475" s="221" t="s">
        <v>460</v>
      </c>
      <c r="G475" s="43"/>
      <c r="H475" s="43"/>
      <c r="I475" s="222"/>
      <c r="J475" s="43"/>
      <c r="K475" s="43"/>
      <c r="L475" s="47"/>
      <c r="M475" s="223"/>
      <c r="N475" s="22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154</v>
      </c>
      <c r="AU475" s="20" t="s">
        <v>85</v>
      </c>
    </row>
    <row r="476" s="13" customFormat="1">
      <c r="A476" s="13"/>
      <c r="B476" s="225"/>
      <c r="C476" s="226"/>
      <c r="D476" s="227" t="s">
        <v>156</v>
      </c>
      <c r="E476" s="228" t="s">
        <v>19</v>
      </c>
      <c r="F476" s="229" t="s">
        <v>461</v>
      </c>
      <c r="G476" s="226"/>
      <c r="H476" s="228" t="s">
        <v>19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156</v>
      </c>
      <c r="AU476" s="235" t="s">
        <v>85</v>
      </c>
      <c r="AV476" s="13" t="s">
        <v>83</v>
      </c>
      <c r="AW476" s="13" t="s">
        <v>37</v>
      </c>
      <c r="AX476" s="13" t="s">
        <v>75</v>
      </c>
      <c r="AY476" s="235" t="s">
        <v>145</v>
      </c>
    </row>
    <row r="477" s="13" customFormat="1">
      <c r="A477" s="13"/>
      <c r="B477" s="225"/>
      <c r="C477" s="226"/>
      <c r="D477" s="227" t="s">
        <v>156</v>
      </c>
      <c r="E477" s="228" t="s">
        <v>19</v>
      </c>
      <c r="F477" s="229" t="s">
        <v>462</v>
      </c>
      <c r="G477" s="226"/>
      <c r="H477" s="228" t="s">
        <v>19</v>
      </c>
      <c r="I477" s="230"/>
      <c r="J477" s="226"/>
      <c r="K477" s="226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156</v>
      </c>
      <c r="AU477" s="235" t="s">
        <v>85</v>
      </c>
      <c r="AV477" s="13" t="s">
        <v>83</v>
      </c>
      <c r="AW477" s="13" t="s">
        <v>37</v>
      </c>
      <c r="AX477" s="13" t="s">
        <v>75</v>
      </c>
      <c r="AY477" s="235" t="s">
        <v>145</v>
      </c>
    </row>
    <row r="478" s="13" customFormat="1">
      <c r="A478" s="13"/>
      <c r="B478" s="225"/>
      <c r="C478" s="226"/>
      <c r="D478" s="227" t="s">
        <v>156</v>
      </c>
      <c r="E478" s="228" t="s">
        <v>19</v>
      </c>
      <c r="F478" s="229" t="s">
        <v>429</v>
      </c>
      <c r="G478" s="226"/>
      <c r="H478" s="228" t="s">
        <v>19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156</v>
      </c>
      <c r="AU478" s="235" t="s">
        <v>85</v>
      </c>
      <c r="AV478" s="13" t="s">
        <v>83</v>
      </c>
      <c r="AW478" s="13" t="s">
        <v>37</v>
      </c>
      <c r="AX478" s="13" t="s">
        <v>75</v>
      </c>
      <c r="AY478" s="235" t="s">
        <v>145</v>
      </c>
    </row>
    <row r="479" s="14" customFormat="1">
      <c r="A479" s="14"/>
      <c r="B479" s="236"/>
      <c r="C479" s="237"/>
      <c r="D479" s="227" t="s">
        <v>156</v>
      </c>
      <c r="E479" s="238" t="s">
        <v>19</v>
      </c>
      <c r="F479" s="239" t="s">
        <v>463</v>
      </c>
      <c r="G479" s="237"/>
      <c r="H479" s="240">
        <v>0.65900000000000003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156</v>
      </c>
      <c r="AU479" s="246" t="s">
        <v>85</v>
      </c>
      <c r="AV479" s="14" t="s">
        <v>85</v>
      </c>
      <c r="AW479" s="14" t="s">
        <v>37</v>
      </c>
      <c r="AX479" s="14" t="s">
        <v>75</v>
      </c>
      <c r="AY479" s="246" t="s">
        <v>145</v>
      </c>
    </row>
    <row r="480" s="14" customFormat="1">
      <c r="A480" s="14"/>
      <c r="B480" s="236"/>
      <c r="C480" s="237"/>
      <c r="D480" s="227" t="s">
        <v>156</v>
      </c>
      <c r="E480" s="238" t="s">
        <v>19</v>
      </c>
      <c r="F480" s="239" t="s">
        <v>464</v>
      </c>
      <c r="G480" s="237"/>
      <c r="H480" s="240">
        <v>1.1299999999999999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6" t="s">
        <v>156</v>
      </c>
      <c r="AU480" s="246" t="s">
        <v>85</v>
      </c>
      <c r="AV480" s="14" t="s">
        <v>85</v>
      </c>
      <c r="AW480" s="14" t="s">
        <v>37</v>
      </c>
      <c r="AX480" s="14" t="s">
        <v>75</v>
      </c>
      <c r="AY480" s="246" t="s">
        <v>145</v>
      </c>
    </row>
    <row r="481" s="14" customFormat="1">
      <c r="A481" s="14"/>
      <c r="B481" s="236"/>
      <c r="C481" s="237"/>
      <c r="D481" s="227" t="s">
        <v>156</v>
      </c>
      <c r="E481" s="238" t="s">
        <v>19</v>
      </c>
      <c r="F481" s="239" t="s">
        <v>465</v>
      </c>
      <c r="G481" s="237"/>
      <c r="H481" s="240">
        <v>0.35799999999999998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156</v>
      </c>
      <c r="AU481" s="246" t="s">
        <v>85</v>
      </c>
      <c r="AV481" s="14" t="s">
        <v>85</v>
      </c>
      <c r="AW481" s="14" t="s">
        <v>37</v>
      </c>
      <c r="AX481" s="14" t="s">
        <v>75</v>
      </c>
      <c r="AY481" s="246" t="s">
        <v>145</v>
      </c>
    </row>
    <row r="482" s="15" customFormat="1">
      <c r="A482" s="15"/>
      <c r="B482" s="247"/>
      <c r="C482" s="248"/>
      <c r="D482" s="227" t="s">
        <v>156</v>
      </c>
      <c r="E482" s="249" t="s">
        <v>19</v>
      </c>
      <c r="F482" s="250" t="s">
        <v>161</v>
      </c>
      <c r="G482" s="248"/>
      <c r="H482" s="251">
        <v>2.1469999999999998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6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7" t="s">
        <v>156</v>
      </c>
      <c r="AU482" s="257" t="s">
        <v>85</v>
      </c>
      <c r="AV482" s="15" t="s">
        <v>162</v>
      </c>
      <c r="AW482" s="15" t="s">
        <v>37</v>
      </c>
      <c r="AX482" s="15" t="s">
        <v>75</v>
      </c>
      <c r="AY482" s="257" t="s">
        <v>145</v>
      </c>
    </row>
    <row r="483" s="13" customFormat="1">
      <c r="A483" s="13"/>
      <c r="B483" s="225"/>
      <c r="C483" s="226"/>
      <c r="D483" s="227" t="s">
        <v>156</v>
      </c>
      <c r="E483" s="228" t="s">
        <v>19</v>
      </c>
      <c r="F483" s="229" t="s">
        <v>466</v>
      </c>
      <c r="G483" s="226"/>
      <c r="H483" s="228" t="s">
        <v>19</v>
      </c>
      <c r="I483" s="230"/>
      <c r="J483" s="226"/>
      <c r="K483" s="226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156</v>
      </c>
      <c r="AU483" s="235" t="s">
        <v>85</v>
      </c>
      <c r="AV483" s="13" t="s">
        <v>83</v>
      </c>
      <c r="AW483" s="13" t="s">
        <v>37</v>
      </c>
      <c r="AX483" s="13" t="s">
        <v>75</v>
      </c>
      <c r="AY483" s="235" t="s">
        <v>145</v>
      </c>
    </row>
    <row r="484" s="13" customFormat="1">
      <c r="A484" s="13"/>
      <c r="B484" s="225"/>
      <c r="C484" s="226"/>
      <c r="D484" s="227" t="s">
        <v>156</v>
      </c>
      <c r="E484" s="228" t="s">
        <v>19</v>
      </c>
      <c r="F484" s="229" t="s">
        <v>462</v>
      </c>
      <c r="G484" s="226"/>
      <c r="H484" s="228" t="s">
        <v>19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156</v>
      </c>
      <c r="AU484" s="235" t="s">
        <v>85</v>
      </c>
      <c r="AV484" s="13" t="s">
        <v>83</v>
      </c>
      <c r="AW484" s="13" t="s">
        <v>37</v>
      </c>
      <c r="AX484" s="13" t="s">
        <v>75</v>
      </c>
      <c r="AY484" s="235" t="s">
        <v>145</v>
      </c>
    </row>
    <row r="485" s="13" customFormat="1">
      <c r="A485" s="13"/>
      <c r="B485" s="225"/>
      <c r="C485" s="226"/>
      <c r="D485" s="227" t="s">
        <v>156</v>
      </c>
      <c r="E485" s="228" t="s">
        <v>19</v>
      </c>
      <c r="F485" s="229" t="s">
        <v>421</v>
      </c>
      <c r="G485" s="226"/>
      <c r="H485" s="228" t="s">
        <v>19</v>
      </c>
      <c r="I485" s="230"/>
      <c r="J485" s="226"/>
      <c r="K485" s="226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156</v>
      </c>
      <c r="AU485" s="235" t="s">
        <v>85</v>
      </c>
      <c r="AV485" s="13" t="s">
        <v>83</v>
      </c>
      <c r="AW485" s="13" t="s">
        <v>37</v>
      </c>
      <c r="AX485" s="13" t="s">
        <v>75</v>
      </c>
      <c r="AY485" s="235" t="s">
        <v>145</v>
      </c>
    </row>
    <row r="486" s="13" customFormat="1">
      <c r="A486" s="13"/>
      <c r="B486" s="225"/>
      <c r="C486" s="226"/>
      <c r="D486" s="227" t="s">
        <v>156</v>
      </c>
      <c r="E486" s="228" t="s">
        <v>19</v>
      </c>
      <c r="F486" s="229" t="s">
        <v>422</v>
      </c>
      <c r="G486" s="226"/>
      <c r="H486" s="228" t="s">
        <v>19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156</v>
      </c>
      <c r="AU486" s="235" t="s">
        <v>85</v>
      </c>
      <c r="AV486" s="13" t="s">
        <v>83</v>
      </c>
      <c r="AW486" s="13" t="s">
        <v>37</v>
      </c>
      <c r="AX486" s="13" t="s">
        <v>75</v>
      </c>
      <c r="AY486" s="235" t="s">
        <v>145</v>
      </c>
    </row>
    <row r="487" s="14" customFormat="1">
      <c r="A487" s="14"/>
      <c r="B487" s="236"/>
      <c r="C487" s="237"/>
      <c r="D487" s="227" t="s">
        <v>156</v>
      </c>
      <c r="E487" s="238" t="s">
        <v>19</v>
      </c>
      <c r="F487" s="239" t="s">
        <v>467</v>
      </c>
      <c r="G487" s="237"/>
      <c r="H487" s="240">
        <v>0.78100000000000003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156</v>
      </c>
      <c r="AU487" s="246" t="s">
        <v>85</v>
      </c>
      <c r="AV487" s="14" t="s">
        <v>85</v>
      </c>
      <c r="AW487" s="14" t="s">
        <v>37</v>
      </c>
      <c r="AX487" s="14" t="s">
        <v>75</v>
      </c>
      <c r="AY487" s="246" t="s">
        <v>145</v>
      </c>
    </row>
    <row r="488" s="14" customFormat="1">
      <c r="A488" s="14"/>
      <c r="B488" s="236"/>
      <c r="C488" s="237"/>
      <c r="D488" s="227" t="s">
        <v>156</v>
      </c>
      <c r="E488" s="238" t="s">
        <v>19</v>
      </c>
      <c r="F488" s="239" t="s">
        <v>468</v>
      </c>
      <c r="G488" s="237"/>
      <c r="H488" s="240">
        <v>0.156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156</v>
      </c>
      <c r="AU488" s="246" t="s">
        <v>85</v>
      </c>
      <c r="AV488" s="14" t="s">
        <v>85</v>
      </c>
      <c r="AW488" s="14" t="s">
        <v>37</v>
      </c>
      <c r="AX488" s="14" t="s">
        <v>75</v>
      </c>
      <c r="AY488" s="246" t="s">
        <v>145</v>
      </c>
    </row>
    <row r="489" s="15" customFormat="1">
      <c r="A489" s="15"/>
      <c r="B489" s="247"/>
      <c r="C489" s="248"/>
      <c r="D489" s="227" t="s">
        <v>156</v>
      </c>
      <c r="E489" s="249" t="s">
        <v>19</v>
      </c>
      <c r="F489" s="250" t="s">
        <v>161</v>
      </c>
      <c r="G489" s="248"/>
      <c r="H489" s="251">
        <v>0.93700000000000006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7" t="s">
        <v>156</v>
      </c>
      <c r="AU489" s="257" t="s">
        <v>85</v>
      </c>
      <c r="AV489" s="15" t="s">
        <v>162</v>
      </c>
      <c r="AW489" s="15" t="s">
        <v>37</v>
      </c>
      <c r="AX489" s="15" t="s">
        <v>75</v>
      </c>
      <c r="AY489" s="257" t="s">
        <v>145</v>
      </c>
    </row>
    <row r="490" s="16" customFormat="1">
      <c r="A490" s="16"/>
      <c r="B490" s="258"/>
      <c r="C490" s="259"/>
      <c r="D490" s="227" t="s">
        <v>156</v>
      </c>
      <c r="E490" s="260" t="s">
        <v>19</v>
      </c>
      <c r="F490" s="261" t="s">
        <v>166</v>
      </c>
      <c r="G490" s="259"/>
      <c r="H490" s="262">
        <v>3.0840000000000001</v>
      </c>
      <c r="I490" s="263"/>
      <c r="J490" s="259"/>
      <c r="K490" s="259"/>
      <c r="L490" s="264"/>
      <c r="M490" s="265"/>
      <c r="N490" s="266"/>
      <c r="O490" s="266"/>
      <c r="P490" s="266"/>
      <c r="Q490" s="266"/>
      <c r="R490" s="266"/>
      <c r="S490" s="266"/>
      <c r="T490" s="267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268" t="s">
        <v>156</v>
      </c>
      <c r="AU490" s="268" t="s">
        <v>85</v>
      </c>
      <c r="AV490" s="16" t="s">
        <v>152</v>
      </c>
      <c r="AW490" s="16" t="s">
        <v>37</v>
      </c>
      <c r="AX490" s="16" t="s">
        <v>83</v>
      </c>
      <c r="AY490" s="268" t="s">
        <v>145</v>
      </c>
    </row>
    <row r="491" s="2" customFormat="1" ht="16.5" customHeight="1">
      <c r="A491" s="41"/>
      <c r="B491" s="42"/>
      <c r="C491" s="207" t="s">
        <v>469</v>
      </c>
      <c r="D491" s="207" t="s">
        <v>147</v>
      </c>
      <c r="E491" s="208" t="s">
        <v>470</v>
      </c>
      <c r="F491" s="209" t="s">
        <v>471</v>
      </c>
      <c r="G491" s="210" t="s">
        <v>231</v>
      </c>
      <c r="H491" s="211">
        <v>66.200000000000003</v>
      </c>
      <c r="I491" s="212"/>
      <c r="J491" s="213">
        <f>ROUND(I491*H491,2)</f>
        <v>0</v>
      </c>
      <c r="K491" s="209" t="s">
        <v>151</v>
      </c>
      <c r="L491" s="47"/>
      <c r="M491" s="214" t="s">
        <v>19</v>
      </c>
      <c r="N491" s="215" t="s">
        <v>46</v>
      </c>
      <c r="O491" s="87"/>
      <c r="P491" s="216">
        <f>O491*H491</f>
        <v>0</v>
      </c>
      <c r="Q491" s="216">
        <v>0.11</v>
      </c>
      <c r="R491" s="216">
        <f>Q491*H491</f>
        <v>7.282</v>
      </c>
      <c r="S491" s="216">
        <v>0</v>
      </c>
      <c r="T491" s="21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8" t="s">
        <v>152</v>
      </c>
      <c r="AT491" s="218" t="s">
        <v>147</v>
      </c>
      <c r="AU491" s="218" t="s">
        <v>85</v>
      </c>
      <c r="AY491" s="20" t="s">
        <v>145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20" t="s">
        <v>83</v>
      </c>
      <c r="BK491" s="219">
        <f>ROUND(I491*H491,2)</f>
        <v>0</v>
      </c>
      <c r="BL491" s="20" t="s">
        <v>152</v>
      </c>
      <c r="BM491" s="218" t="s">
        <v>472</v>
      </c>
    </row>
    <row r="492" s="2" customFormat="1">
      <c r="A492" s="41"/>
      <c r="B492" s="42"/>
      <c r="C492" s="43"/>
      <c r="D492" s="220" t="s">
        <v>154</v>
      </c>
      <c r="E492" s="43"/>
      <c r="F492" s="221" t="s">
        <v>473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154</v>
      </c>
      <c r="AU492" s="20" t="s">
        <v>85</v>
      </c>
    </row>
    <row r="493" s="13" customFormat="1">
      <c r="A493" s="13"/>
      <c r="B493" s="225"/>
      <c r="C493" s="226"/>
      <c r="D493" s="227" t="s">
        <v>156</v>
      </c>
      <c r="E493" s="228" t="s">
        <v>19</v>
      </c>
      <c r="F493" s="229" t="s">
        <v>474</v>
      </c>
      <c r="G493" s="226"/>
      <c r="H493" s="228" t="s">
        <v>19</v>
      </c>
      <c r="I493" s="230"/>
      <c r="J493" s="226"/>
      <c r="K493" s="226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156</v>
      </c>
      <c r="AU493" s="235" t="s">
        <v>85</v>
      </c>
      <c r="AV493" s="13" t="s">
        <v>83</v>
      </c>
      <c r="AW493" s="13" t="s">
        <v>37</v>
      </c>
      <c r="AX493" s="13" t="s">
        <v>75</v>
      </c>
      <c r="AY493" s="235" t="s">
        <v>145</v>
      </c>
    </row>
    <row r="494" s="13" customFormat="1">
      <c r="A494" s="13"/>
      <c r="B494" s="225"/>
      <c r="C494" s="226"/>
      <c r="D494" s="227" t="s">
        <v>156</v>
      </c>
      <c r="E494" s="228" t="s">
        <v>19</v>
      </c>
      <c r="F494" s="229" t="s">
        <v>475</v>
      </c>
      <c r="G494" s="226"/>
      <c r="H494" s="228" t="s">
        <v>19</v>
      </c>
      <c r="I494" s="230"/>
      <c r="J494" s="226"/>
      <c r="K494" s="226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156</v>
      </c>
      <c r="AU494" s="235" t="s">
        <v>85</v>
      </c>
      <c r="AV494" s="13" t="s">
        <v>83</v>
      </c>
      <c r="AW494" s="13" t="s">
        <v>37</v>
      </c>
      <c r="AX494" s="13" t="s">
        <v>75</v>
      </c>
      <c r="AY494" s="235" t="s">
        <v>145</v>
      </c>
    </row>
    <row r="495" s="14" customFormat="1">
      <c r="A495" s="14"/>
      <c r="B495" s="236"/>
      <c r="C495" s="237"/>
      <c r="D495" s="227" t="s">
        <v>156</v>
      </c>
      <c r="E495" s="238" t="s">
        <v>19</v>
      </c>
      <c r="F495" s="239" t="s">
        <v>476</v>
      </c>
      <c r="G495" s="237"/>
      <c r="H495" s="240">
        <v>66.200000000000003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156</v>
      </c>
      <c r="AU495" s="246" t="s">
        <v>85</v>
      </c>
      <c r="AV495" s="14" t="s">
        <v>85</v>
      </c>
      <c r="AW495" s="14" t="s">
        <v>37</v>
      </c>
      <c r="AX495" s="14" t="s">
        <v>75</v>
      </c>
      <c r="AY495" s="246" t="s">
        <v>145</v>
      </c>
    </row>
    <row r="496" s="16" customFormat="1">
      <c r="A496" s="16"/>
      <c r="B496" s="258"/>
      <c r="C496" s="259"/>
      <c r="D496" s="227" t="s">
        <v>156</v>
      </c>
      <c r="E496" s="260" t="s">
        <v>19</v>
      </c>
      <c r="F496" s="261" t="s">
        <v>166</v>
      </c>
      <c r="G496" s="259"/>
      <c r="H496" s="262">
        <v>66.200000000000003</v>
      </c>
      <c r="I496" s="263"/>
      <c r="J496" s="259"/>
      <c r="K496" s="259"/>
      <c r="L496" s="264"/>
      <c r="M496" s="265"/>
      <c r="N496" s="266"/>
      <c r="O496" s="266"/>
      <c r="P496" s="266"/>
      <c r="Q496" s="266"/>
      <c r="R496" s="266"/>
      <c r="S496" s="266"/>
      <c r="T496" s="267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68" t="s">
        <v>156</v>
      </c>
      <c r="AU496" s="268" t="s">
        <v>85</v>
      </c>
      <c r="AV496" s="16" t="s">
        <v>152</v>
      </c>
      <c r="AW496" s="16" t="s">
        <v>37</v>
      </c>
      <c r="AX496" s="16" t="s">
        <v>83</v>
      </c>
      <c r="AY496" s="268" t="s">
        <v>145</v>
      </c>
    </row>
    <row r="497" s="2" customFormat="1" ht="24.15" customHeight="1">
      <c r="A497" s="41"/>
      <c r="B497" s="42"/>
      <c r="C497" s="207" t="s">
        <v>477</v>
      </c>
      <c r="D497" s="207" t="s">
        <v>147</v>
      </c>
      <c r="E497" s="208" t="s">
        <v>478</v>
      </c>
      <c r="F497" s="209" t="s">
        <v>479</v>
      </c>
      <c r="G497" s="210" t="s">
        <v>231</v>
      </c>
      <c r="H497" s="211">
        <v>62.600000000000001</v>
      </c>
      <c r="I497" s="212"/>
      <c r="J497" s="213">
        <f>ROUND(I497*H497,2)</f>
        <v>0</v>
      </c>
      <c r="K497" s="209" t="s">
        <v>151</v>
      </c>
      <c r="L497" s="47"/>
      <c r="M497" s="214" t="s">
        <v>19</v>
      </c>
      <c r="N497" s="215" t="s">
        <v>46</v>
      </c>
      <c r="O497" s="87"/>
      <c r="P497" s="216">
        <f>O497*H497</f>
        <v>0</v>
      </c>
      <c r="Q497" s="216">
        <v>0.010999999999999999</v>
      </c>
      <c r="R497" s="216">
        <f>Q497*H497</f>
        <v>0.68859999999999999</v>
      </c>
      <c r="S497" s="216">
        <v>0</v>
      </c>
      <c r="T497" s="217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8" t="s">
        <v>152</v>
      </c>
      <c r="AT497" s="218" t="s">
        <v>147</v>
      </c>
      <c r="AU497" s="218" t="s">
        <v>85</v>
      </c>
      <c r="AY497" s="20" t="s">
        <v>145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20" t="s">
        <v>83</v>
      </c>
      <c r="BK497" s="219">
        <f>ROUND(I497*H497,2)</f>
        <v>0</v>
      </c>
      <c r="BL497" s="20" t="s">
        <v>152</v>
      </c>
      <c r="BM497" s="218" t="s">
        <v>480</v>
      </c>
    </row>
    <row r="498" s="2" customFormat="1">
      <c r="A498" s="41"/>
      <c r="B498" s="42"/>
      <c r="C498" s="43"/>
      <c r="D498" s="220" t="s">
        <v>154</v>
      </c>
      <c r="E498" s="43"/>
      <c r="F498" s="221" t="s">
        <v>481</v>
      </c>
      <c r="G498" s="43"/>
      <c r="H498" s="43"/>
      <c r="I498" s="222"/>
      <c r="J498" s="43"/>
      <c r="K498" s="43"/>
      <c r="L498" s="47"/>
      <c r="M498" s="223"/>
      <c r="N498" s="22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154</v>
      </c>
      <c r="AU498" s="20" t="s">
        <v>85</v>
      </c>
    </row>
    <row r="499" s="13" customFormat="1">
      <c r="A499" s="13"/>
      <c r="B499" s="225"/>
      <c r="C499" s="226"/>
      <c r="D499" s="227" t="s">
        <v>156</v>
      </c>
      <c r="E499" s="228" t="s">
        <v>19</v>
      </c>
      <c r="F499" s="229" t="s">
        <v>482</v>
      </c>
      <c r="G499" s="226"/>
      <c r="H499" s="228" t="s">
        <v>19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156</v>
      </c>
      <c r="AU499" s="235" t="s">
        <v>85</v>
      </c>
      <c r="AV499" s="13" t="s">
        <v>83</v>
      </c>
      <c r="AW499" s="13" t="s">
        <v>37</v>
      </c>
      <c r="AX499" s="13" t="s">
        <v>75</v>
      </c>
      <c r="AY499" s="235" t="s">
        <v>145</v>
      </c>
    </row>
    <row r="500" s="13" customFormat="1">
      <c r="A500" s="13"/>
      <c r="B500" s="225"/>
      <c r="C500" s="226"/>
      <c r="D500" s="227" t="s">
        <v>156</v>
      </c>
      <c r="E500" s="228" t="s">
        <v>19</v>
      </c>
      <c r="F500" s="229" t="s">
        <v>483</v>
      </c>
      <c r="G500" s="226"/>
      <c r="H500" s="228" t="s">
        <v>19</v>
      </c>
      <c r="I500" s="230"/>
      <c r="J500" s="226"/>
      <c r="K500" s="226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156</v>
      </c>
      <c r="AU500" s="235" t="s">
        <v>85</v>
      </c>
      <c r="AV500" s="13" t="s">
        <v>83</v>
      </c>
      <c r="AW500" s="13" t="s">
        <v>37</v>
      </c>
      <c r="AX500" s="13" t="s">
        <v>75</v>
      </c>
      <c r="AY500" s="235" t="s">
        <v>145</v>
      </c>
    </row>
    <row r="501" s="14" customFormat="1">
      <c r="A501" s="14"/>
      <c r="B501" s="236"/>
      <c r="C501" s="237"/>
      <c r="D501" s="227" t="s">
        <v>156</v>
      </c>
      <c r="E501" s="238" t="s">
        <v>19</v>
      </c>
      <c r="F501" s="239" t="s">
        <v>484</v>
      </c>
      <c r="G501" s="237"/>
      <c r="H501" s="240">
        <v>24.399999999999999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6" t="s">
        <v>156</v>
      </c>
      <c r="AU501" s="246" t="s">
        <v>85</v>
      </c>
      <c r="AV501" s="14" t="s">
        <v>85</v>
      </c>
      <c r="AW501" s="14" t="s">
        <v>37</v>
      </c>
      <c r="AX501" s="14" t="s">
        <v>75</v>
      </c>
      <c r="AY501" s="246" t="s">
        <v>145</v>
      </c>
    </row>
    <row r="502" s="15" customFormat="1">
      <c r="A502" s="15"/>
      <c r="B502" s="247"/>
      <c r="C502" s="248"/>
      <c r="D502" s="227" t="s">
        <v>156</v>
      </c>
      <c r="E502" s="249" t="s">
        <v>19</v>
      </c>
      <c r="F502" s="250" t="s">
        <v>161</v>
      </c>
      <c r="G502" s="248"/>
      <c r="H502" s="251">
        <v>24.399999999999999</v>
      </c>
      <c r="I502" s="252"/>
      <c r="J502" s="248"/>
      <c r="K502" s="248"/>
      <c r="L502" s="253"/>
      <c r="M502" s="254"/>
      <c r="N502" s="255"/>
      <c r="O502" s="255"/>
      <c r="P502" s="255"/>
      <c r="Q502" s="255"/>
      <c r="R502" s="255"/>
      <c r="S502" s="255"/>
      <c r="T502" s="256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7" t="s">
        <v>156</v>
      </c>
      <c r="AU502" s="257" t="s">
        <v>85</v>
      </c>
      <c r="AV502" s="15" t="s">
        <v>162</v>
      </c>
      <c r="AW502" s="15" t="s">
        <v>37</v>
      </c>
      <c r="AX502" s="15" t="s">
        <v>75</v>
      </c>
      <c r="AY502" s="257" t="s">
        <v>145</v>
      </c>
    </row>
    <row r="503" s="13" customFormat="1">
      <c r="A503" s="13"/>
      <c r="B503" s="225"/>
      <c r="C503" s="226"/>
      <c r="D503" s="227" t="s">
        <v>156</v>
      </c>
      <c r="E503" s="228" t="s">
        <v>19</v>
      </c>
      <c r="F503" s="229" t="s">
        <v>485</v>
      </c>
      <c r="G503" s="226"/>
      <c r="H503" s="228" t="s">
        <v>19</v>
      </c>
      <c r="I503" s="230"/>
      <c r="J503" s="226"/>
      <c r="K503" s="226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156</v>
      </c>
      <c r="AU503" s="235" t="s">
        <v>85</v>
      </c>
      <c r="AV503" s="13" t="s">
        <v>83</v>
      </c>
      <c r="AW503" s="13" t="s">
        <v>37</v>
      </c>
      <c r="AX503" s="13" t="s">
        <v>75</v>
      </c>
      <c r="AY503" s="235" t="s">
        <v>145</v>
      </c>
    </row>
    <row r="504" s="13" customFormat="1">
      <c r="A504" s="13"/>
      <c r="B504" s="225"/>
      <c r="C504" s="226"/>
      <c r="D504" s="227" t="s">
        <v>156</v>
      </c>
      <c r="E504" s="228" t="s">
        <v>19</v>
      </c>
      <c r="F504" s="229" t="s">
        <v>486</v>
      </c>
      <c r="G504" s="226"/>
      <c r="H504" s="228" t="s">
        <v>19</v>
      </c>
      <c r="I504" s="230"/>
      <c r="J504" s="226"/>
      <c r="K504" s="226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156</v>
      </c>
      <c r="AU504" s="235" t="s">
        <v>85</v>
      </c>
      <c r="AV504" s="13" t="s">
        <v>83</v>
      </c>
      <c r="AW504" s="13" t="s">
        <v>37</v>
      </c>
      <c r="AX504" s="13" t="s">
        <v>75</v>
      </c>
      <c r="AY504" s="235" t="s">
        <v>145</v>
      </c>
    </row>
    <row r="505" s="14" customFormat="1">
      <c r="A505" s="14"/>
      <c r="B505" s="236"/>
      <c r="C505" s="237"/>
      <c r="D505" s="227" t="s">
        <v>156</v>
      </c>
      <c r="E505" s="238" t="s">
        <v>19</v>
      </c>
      <c r="F505" s="239" t="s">
        <v>487</v>
      </c>
      <c r="G505" s="237"/>
      <c r="H505" s="240">
        <v>38.200000000000003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156</v>
      </c>
      <c r="AU505" s="246" t="s">
        <v>85</v>
      </c>
      <c r="AV505" s="14" t="s">
        <v>85</v>
      </c>
      <c r="AW505" s="14" t="s">
        <v>37</v>
      </c>
      <c r="AX505" s="14" t="s">
        <v>75</v>
      </c>
      <c r="AY505" s="246" t="s">
        <v>145</v>
      </c>
    </row>
    <row r="506" s="15" customFormat="1">
      <c r="A506" s="15"/>
      <c r="B506" s="247"/>
      <c r="C506" s="248"/>
      <c r="D506" s="227" t="s">
        <v>156</v>
      </c>
      <c r="E506" s="249" t="s">
        <v>19</v>
      </c>
      <c r="F506" s="250" t="s">
        <v>161</v>
      </c>
      <c r="G506" s="248"/>
      <c r="H506" s="251">
        <v>38.200000000000003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57" t="s">
        <v>156</v>
      </c>
      <c r="AU506" s="257" t="s">
        <v>85</v>
      </c>
      <c r="AV506" s="15" t="s">
        <v>162</v>
      </c>
      <c r="AW506" s="15" t="s">
        <v>37</v>
      </c>
      <c r="AX506" s="15" t="s">
        <v>75</v>
      </c>
      <c r="AY506" s="257" t="s">
        <v>145</v>
      </c>
    </row>
    <row r="507" s="16" customFormat="1">
      <c r="A507" s="16"/>
      <c r="B507" s="258"/>
      <c r="C507" s="259"/>
      <c r="D507" s="227" t="s">
        <v>156</v>
      </c>
      <c r="E507" s="260" t="s">
        <v>19</v>
      </c>
      <c r="F507" s="261" t="s">
        <v>166</v>
      </c>
      <c r="G507" s="259"/>
      <c r="H507" s="262">
        <v>62.600000000000001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68" t="s">
        <v>156</v>
      </c>
      <c r="AU507" s="268" t="s">
        <v>85</v>
      </c>
      <c r="AV507" s="16" t="s">
        <v>152</v>
      </c>
      <c r="AW507" s="16" t="s">
        <v>37</v>
      </c>
      <c r="AX507" s="16" t="s">
        <v>83</v>
      </c>
      <c r="AY507" s="268" t="s">
        <v>145</v>
      </c>
    </row>
    <row r="508" s="2" customFormat="1" ht="16.5" customHeight="1">
      <c r="A508" s="41"/>
      <c r="B508" s="42"/>
      <c r="C508" s="207" t="s">
        <v>488</v>
      </c>
      <c r="D508" s="207" t="s">
        <v>147</v>
      </c>
      <c r="E508" s="208" t="s">
        <v>489</v>
      </c>
      <c r="F508" s="209" t="s">
        <v>490</v>
      </c>
      <c r="G508" s="210" t="s">
        <v>231</v>
      </c>
      <c r="H508" s="211">
        <v>66.200000000000003</v>
      </c>
      <c r="I508" s="212"/>
      <c r="J508" s="213">
        <f>ROUND(I508*H508,2)</f>
        <v>0</v>
      </c>
      <c r="K508" s="209" t="s">
        <v>151</v>
      </c>
      <c r="L508" s="47"/>
      <c r="M508" s="214" t="s">
        <v>19</v>
      </c>
      <c r="N508" s="215" t="s">
        <v>46</v>
      </c>
      <c r="O508" s="87"/>
      <c r="P508" s="216">
        <f>O508*H508</f>
        <v>0</v>
      </c>
      <c r="Q508" s="216">
        <v>0</v>
      </c>
      <c r="R508" s="216">
        <f>Q508*H508</f>
        <v>0</v>
      </c>
      <c r="S508" s="216">
        <v>0</v>
      </c>
      <c r="T508" s="21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8" t="s">
        <v>152</v>
      </c>
      <c r="AT508" s="218" t="s">
        <v>147</v>
      </c>
      <c r="AU508" s="218" t="s">
        <v>85</v>
      </c>
      <c r="AY508" s="20" t="s">
        <v>145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20" t="s">
        <v>83</v>
      </c>
      <c r="BK508" s="219">
        <f>ROUND(I508*H508,2)</f>
        <v>0</v>
      </c>
      <c r="BL508" s="20" t="s">
        <v>152</v>
      </c>
      <c r="BM508" s="218" t="s">
        <v>491</v>
      </c>
    </row>
    <row r="509" s="2" customFormat="1">
      <c r="A509" s="41"/>
      <c r="B509" s="42"/>
      <c r="C509" s="43"/>
      <c r="D509" s="220" t="s">
        <v>154</v>
      </c>
      <c r="E509" s="43"/>
      <c r="F509" s="221" t="s">
        <v>492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154</v>
      </c>
      <c r="AU509" s="20" t="s">
        <v>85</v>
      </c>
    </row>
    <row r="510" s="13" customFormat="1">
      <c r="A510" s="13"/>
      <c r="B510" s="225"/>
      <c r="C510" s="226"/>
      <c r="D510" s="227" t="s">
        <v>156</v>
      </c>
      <c r="E510" s="228" t="s">
        <v>19</v>
      </c>
      <c r="F510" s="229" t="s">
        <v>474</v>
      </c>
      <c r="G510" s="226"/>
      <c r="H510" s="228" t="s">
        <v>19</v>
      </c>
      <c r="I510" s="230"/>
      <c r="J510" s="226"/>
      <c r="K510" s="226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156</v>
      </c>
      <c r="AU510" s="235" t="s">
        <v>85</v>
      </c>
      <c r="AV510" s="13" t="s">
        <v>83</v>
      </c>
      <c r="AW510" s="13" t="s">
        <v>37</v>
      </c>
      <c r="AX510" s="13" t="s">
        <v>75</v>
      </c>
      <c r="AY510" s="235" t="s">
        <v>145</v>
      </c>
    </row>
    <row r="511" s="13" customFormat="1">
      <c r="A511" s="13"/>
      <c r="B511" s="225"/>
      <c r="C511" s="226"/>
      <c r="D511" s="227" t="s">
        <v>156</v>
      </c>
      <c r="E511" s="228" t="s">
        <v>19</v>
      </c>
      <c r="F511" s="229" t="s">
        <v>475</v>
      </c>
      <c r="G511" s="226"/>
      <c r="H511" s="228" t="s">
        <v>19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156</v>
      </c>
      <c r="AU511" s="235" t="s">
        <v>85</v>
      </c>
      <c r="AV511" s="13" t="s">
        <v>83</v>
      </c>
      <c r="AW511" s="13" t="s">
        <v>37</v>
      </c>
      <c r="AX511" s="13" t="s">
        <v>75</v>
      </c>
      <c r="AY511" s="235" t="s">
        <v>145</v>
      </c>
    </row>
    <row r="512" s="14" customFormat="1">
      <c r="A512" s="14"/>
      <c r="B512" s="236"/>
      <c r="C512" s="237"/>
      <c r="D512" s="227" t="s">
        <v>156</v>
      </c>
      <c r="E512" s="238" t="s">
        <v>19</v>
      </c>
      <c r="F512" s="239" t="s">
        <v>476</v>
      </c>
      <c r="G512" s="237"/>
      <c r="H512" s="240">
        <v>66.200000000000003</v>
      </c>
      <c r="I512" s="241"/>
      <c r="J512" s="237"/>
      <c r="K512" s="237"/>
      <c r="L512" s="242"/>
      <c r="M512" s="243"/>
      <c r="N512" s="244"/>
      <c r="O512" s="244"/>
      <c r="P512" s="244"/>
      <c r="Q512" s="244"/>
      <c r="R512" s="244"/>
      <c r="S512" s="244"/>
      <c r="T512" s="24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6" t="s">
        <v>156</v>
      </c>
      <c r="AU512" s="246" t="s">
        <v>85</v>
      </c>
      <c r="AV512" s="14" t="s">
        <v>85</v>
      </c>
      <c r="AW512" s="14" t="s">
        <v>37</v>
      </c>
      <c r="AX512" s="14" t="s">
        <v>75</v>
      </c>
      <c r="AY512" s="246" t="s">
        <v>145</v>
      </c>
    </row>
    <row r="513" s="16" customFormat="1">
      <c r="A513" s="16"/>
      <c r="B513" s="258"/>
      <c r="C513" s="259"/>
      <c r="D513" s="227" t="s">
        <v>156</v>
      </c>
      <c r="E513" s="260" t="s">
        <v>19</v>
      </c>
      <c r="F513" s="261" t="s">
        <v>166</v>
      </c>
      <c r="G513" s="259"/>
      <c r="H513" s="262">
        <v>66.200000000000003</v>
      </c>
      <c r="I513" s="263"/>
      <c r="J513" s="259"/>
      <c r="K513" s="259"/>
      <c r="L513" s="264"/>
      <c r="M513" s="265"/>
      <c r="N513" s="266"/>
      <c r="O513" s="266"/>
      <c r="P513" s="266"/>
      <c r="Q513" s="266"/>
      <c r="R513" s="266"/>
      <c r="S513" s="266"/>
      <c r="T513" s="267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68" t="s">
        <v>156</v>
      </c>
      <c r="AU513" s="268" t="s">
        <v>85</v>
      </c>
      <c r="AV513" s="16" t="s">
        <v>152</v>
      </c>
      <c r="AW513" s="16" t="s">
        <v>37</v>
      </c>
      <c r="AX513" s="16" t="s">
        <v>83</v>
      </c>
      <c r="AY513" s="268" t="s">
        <v>145</v>
      </c>
    </row>
    <row r="514" s="2" customFormat="1" ht="16.5" customHeight="1">
      <c r="A514" s="41"/>
      <c r="B514" s="42"/>
      <c r="C514" s="207" t="s">
        <v>493</v>
      </c>
      <c r="D514" s="207" t="s">
        <v>147</v>
      </c>
      <c r="E514" s="208" t="s">
        <v>494</v>
      </c>
      <c r="F514" s="209" t="s">
        <v>495</v>
      </c>
      <c r="G514" s="210" t="s">
        <v>150</v>
      </c>
      <c r="H514" s="211">
        <v>12.901</v>
      </c>
      <c r="I514" s="212"/>
      <c r="J514" s="213">
        <f>ROUND(I514*H514,2)</f>
        <v>0</v>
      </c>
      <c r="K514" s="209" t="s">
        <v>151</v>
      </c>
      <c r="L514" s="47"/>
      <c r="M514" s="214" t="s">
        <v>19</v>
      </c>
      <c r="N514" s="215" t="s">
        <v>46</v>
      </c>
      <c r="O514" s="87"/>
      <c r="P514" s="216">
        <f>O514*H514</f>
        <v>0</v>
      </c>
      <c r="Q514" s="216">
        <v>1.98</v>
      </c>
      <c r="R514" s="216">
        <f>Q514*H514</f>
        <v>25.543979999999998</v>
      </c>
      <c r="S514" s="216">
        <v>0</v>
      </c>
      <c r="T514" s="217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8" t="s">
        <v>152</v>
      </c>
      <c r="AT514" s="218" t="s">
        <v>147</v>
      </c>
      <c r="AU514" s="218" t="s">
        <v>85</v>
      </c>
      <c r="AY514" s="20" t="s">
        <v>145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20" t="s">
        <v>83</v>
      </c>
      <c r="BK514" s="219">
        <f>ROUND(I514*H514,2)</f>
        <v>0</v>
      </c>
      <c r="BL514" s="20" t="s">
        <v>152</v>
      </c>
      <c r="BM514" s="218" t="s">
        <v>496</v>
      </c>
    </row>
    <row r="515" s="2" customFormat="1">
      <c r="A515" s="41"/>
      <c r="B515" s="42"/>
      <c r="C515" s="43"/>
      <c r="D515" s="220" t="s">
        <v>154</v>
      </c>
      <c r="E515" s="43"/>
      <c r="F515" s="221" t="s">
        <v>497</v>
      </c>
      <c r="G515" s="43"/>
      <c r="H515" s="43"/>
      <c r="I515" s="222"/>
      <c r="J515" s="43"/>
      <c r="K515" s="43"/>
      <c r="L515" s="47"/>
      <c r="M515" s="223"/>
      <c r="N515" s="22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154</v>
      </c>
      <c r="AU515" s="20" t="s">
        <v>85</v>
      </c>
    </row>
    <row r="516" s="13" customFormat="1">
      <c r="A516" s="13"/>
      <c r="B516" s="225"/>
      <c r="C516" s="226"/>
      <c r="D516" s="227" t="s">
        <v>156</v>
      </c>
      <c r="E516" s="228" t="s">
        <v>19</v>
      </c>
      <c r="F516" s="229" t="s">
        <v>157</v>
      </c>
      <c r="G516" s="226"/>
      <c r="H516" s="228" t="s">
        <v>19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156</v>
      </c>
      <c r="AU516" s="235" t="s">
        <v>85</v>
      </c>
      <c r="AV516" s="13" t="s">
        <v>83</v>
      </c>
      <c r="AW516" s="13" t="s">
        <v>37</v>
      </c>
      <c r="AX516" s="13" t="s">
        <v>75</v>
      </c>
      <c r="AY516" s="235" t="s">
        <v>145</v>
      </c>
    </row>
    <row r="517" s="13" customFormat="1">
      <c r="A517" s="13"/>
      <c r="B517" s="225"/>
      <c r="C517" s="226"/>
      <c r="D517" s="227" t="s">
        <v>156</v>
      </c>
      <c r="E517" s="228" t="s">
        <v>19</v>
      </c>
      <c r="F517" s="229" t="s">
        <v>429</v>
      </c>
      <c r="G517" s="226"/>
      <c r="H517" s="228" t="s">
        <v>19</v>
      </c>
      <c r="I517" s="230"/>
      <c r="J517" s="226"/>
      <c r="K517" s="226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156</v>
      </c>
      <c r="AU517" s="235" t="s">
        <v>85</v>
      </c>
      <c r="AV517" s="13" t="s">
        <v>83</v>
      </c>
      <c r="AW517" s="13" t="s">
        <v>37</v>
      </c>
      <c r="AX517" s="13" t="s">
        <v>75</v>
      </c>
      <c r="AY517" s="235" t="s">
        <v>145</v>
      </c>
    </row>
    <row r="518" s="14" customFormat="1">
      <c r="A518" s="14"/>
      <c r="B518" s="236"/>
      <c r="C518" s="237"/>
      <c r="D518" s="227" t="s">
        <v>156</v>
      </c>
      <c r="E518" s="238" t="s">
        <v>19</v>
      </c>
      <c r="F518" s="239" t="s">
        <v>159</v>
      </c>
      <c r="G518" s="237"/>
      <c r="H518" s="240">
        <v>4.1699999999999999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156</v>
      </c>
      <c r="AU518" s="246" t="s">
        <v>85</v>
      </c>
      <c r="AV518" s="14" t="s">
        <v>85</v>
      </c>
      <c r="AW518" s="14" t="s">
        <v>37</v>
      </c>
      <c r="AX518" s="14" t="s">
        <v>75</v>
      </c>
      <c r="AY518" s="246" t="s">
        <v>145</v>
      </c>
    </row>
    <row r="519" s="14" customFormat="1">
      <c r="A519" s="14"/>
      <c r="B519" s="236"/>
      <c r="C519" s="237"/>
      <c r="D519" s="227" t="s">
        <v>156</v>
      </c>
      <c r="E519" s="238" t="s">
        <v>19</v>
      </c>
      <c r="F519" s="239" t="s">
        <v>160</v>
      </c>
      <c r="G519" s="237"/>
      <c r="H519" s="240">
        <v>7.1500000000000004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6" t="s">
        <v>156</v>
      </c>
      <c r="AU519" s="246" t="s">
        <v>85</v>
      </c>
      <c r="AV519" s="14" t="s">
        <v>85</v>
      </c>
      <c r="AW519" s="14" t="s">
        <v>37</v>
      </c>
      <c r="AX519" s="14" t="s">
        <v>75</v>
      </c>
      <c r="AY519" s="246" t="s">
        <v>145</v>
      </c>
    </row>
    <row r="520" s="15" customFormat="1">
      <c r="A520" s="15"/>
      <c r="B520" s="247"/>
      <c r="C520" s="248"/>
      <c r="D520" s="227" t="s">
        <v>156</v>
      </c>
      <c r="E520" s="249" t="s">
        <v>19</v>
      </c>
      <c r="F520" s="250" t="s">
        <v>161</v>
      </c>
      <c r="G520" s="248"/>
      <c r="H520" s="251">
        <v>11.32</v>
      </c>
      <c r="I520" s="252"/>
      <c r="J520" s="248"/>
      <c r="K520" s="248"/>
      <c r="L520" s="253"/>
      <c r="M520" s="254"/>
      <c r="N520" s="255"/>
      <c r="O520" s="255"/>
      <c r="P520" s="255"/>
      <c r="Q520" s="255"/>
      <c r="R520" s="255"/>
      <c r="S520" s="255"/>
      <c r="T520" s="256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7" t="s">
        <v>156</v>
      </c>
      <c r="AU520" s="257" t="s">
        <v>85</v>
      </c>
      <c r="AV520" s="15" t="s">
        <v>162</v>
      </c>
      <c r="AW520" s="15" t="s">
        <v>37</v>
      </c>
      <c r="AX520" s="15" t="s">
        <v>75</v>
      </c>
      <c r="AY520" s="257" t="s">
        <v>145</v>
      </c>
    </row>
    <row r="521" s="13" customFormat="1">
      <c r="A521" s="13"/>
      <c r="B521" s="225"/>
      <c r="C521" s="226"/>
      <c r="D521" s="227" t="s">
        <v>156</v>
      </c>
      <c r="E521" s="228" t="s">
        <v>19</v>
      </c>
      <c r="F521" s="229" t="s">
        <v>163</v>
      </c>
      <c r="G521" s="226"/>
      <c r="H521" s="228" t="s">
        <v>19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156</v>
      </c>
      <c r="AU521" s="235" t="s">
        <v>85</v>
      </c>
      <c r="AV521" s="13" t="s">
        <v>83</v>
      </c>
      <c r="AW521" s="13" t="s">
        <v>37</v>
      </c>
      <c r="AX521" s="13" t="s">
        <v>75</v>
      </c>
      <c r="AY521" s="235" t="s">
        <v>145</v>
      </c>
    </row>
    <row r="522" s="13" customFormat="1">
      <c r="A522" s="13"/>
      <c r="B522" s="225"/>
      <c r="C522" s="226"/>
      <c r="D522" s="227" t="s">
        <v>156</v>
      </c>
      <c r="E522" s="228" t="s">
        <v>19</v>
      </c>
      <c r="F522" s="229" t="s">
        <v>498</v>
      </c>
      <c r="G522" s="226"/>
      <c r="H522" s="228" t="s">
        <v>19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156</v>
      </c>
      <c r="AU522" s="235" t="s">
        <v>85</v>
      </c>
      <c r="AV522" s="13" t="s">
        <v>83</v>
      </c>
      <c r="AW522" s="13" t="s">
        <v>37</v>
      </c>
      <c r="AX522" s="13" t="s">
        <v>75</v>
      </c>
      <c r="AY522" s="235" t="s">
        <v>145</v>
      </c>
    </row>
    <row r="523" s="14" customFormat="1">
      <c r="A523" s="14"/>
      <c r="B523" s="236"/>
      <c r="C523" s="237"/>
      <c r="D523" s="227" t="s">
        <v>156</v>
      </c>
      <c r="E523" s="238" t="s">
        <v>19</v>
      </c>
      <c r="F523" s="239" t="s">
        <v>499</v>
      </c>
      <c r="G523" s="237"/>
      <c r="H523" s="240">
        <v>1.581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156</v>
      </c>
      <c r="AU523" s="246" t="s">
        <v>85</v>
      </c>
      <c r="AV523" s="14" t="s">
        <v>85</v>
      </c>
      <c r="AW523" s="14" t="s">
        <v>37</v>
      </c>
      <c r="AX523" s="14" t="s">
        <v>75</v>
      </c>
      <c r="AY523" s="246" t="s">
        <v>145</v>
      </c>
    </row>
    <row r="524" s="15" customFormat="1">
      <c r="A524" s="15"/>
      <c r="B524" s="247"/>
      <c r="C524" s="248"/>
      <c r="D524" s="227" t="s">
        <v>156</v>
      </c>
      <c r="E524" s="249" t="s">
        <v>19</v>
      </c>
      <c r="F524" s="250" t="s">
        <v>161</v>
      </c>
      <c r="G524" s="248"/>
      <c r="H524" s="251">
        <v>1.581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7" t="s">
        <v>156</v>
      </c>
      <c r="AU524" s="257" t="s">
        <v>85</v>
      </c>
      <c r="AV524" s="15" t="s">
        <v>162</v>
      </c>
      <c r="AW524" s="15" t="s">
        <v>37</v>
      </c>
      <c r="AX524" s="15" t="s">
        <v>75</v>
      </c>
      <c r="AY524" s="257" t="s">
        <v>145</v>
      </c>
    </row>
    <row r="525" s="16" customFormat="1">
      <c r="A525" s="16"/>
      <c r="B525" s="258"/>
      <c r="C525" s="259"/>
      <c r="D525" s="227" t="s">
        <v>156</v>
      </c>
      <c r="E525" s="260" t="s">
        <v>19</v>
      </c>
      <c r="F525" s="261" t="s">
        <v>166</v>
      </c>
      <c r="G525" s="259"/>
      <c r="H525" s="262">
        <v>12.901</v>
      </c>
      <c r="I525" s="263"/>
      <c r="J525" s="259"/>
      <c r="K525" s="259"/>
      <c r="L525" s="264"/>
      <c r="M525" s="265"/>
      <c r="N525" s="266"/>
      <c r="O525" s="266"/>
      <c r="P525" s="266"/>
      <c r="Q525" s="266"/>
      <c r="R525" s="266"/>
      <c r="S525" s="266"/>
      <c r="T525" s="267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T525" s="268" t="s">
        <v>156</v>
      </c>
      <c r="AU525" s="268" t="s">
        <v>85</v>
      </c>
      <c r="AV525" s="16" t="s">
        <v>152</v>
      </c>
      <c r="AW525" s="16" t="s">
        <v>37</v>
      </c>
      <c r="AX525" s="16" t="s">
        <v>83</v>
      </c>
      <c r="AY525" s="268" t="s">
        <v>145</v>
      </c>
    </row>
    <row r="526" s="2" customFormat="1" ht="24.15" customHeight="1">
      <c r="A526" s="41"/>
      <c r="B526" s="42"/>
      <c r="C526" s="207" t="s">
        <v>500</v>
      </c>
      <c r="D526" s="207" t="s">
        <v>147</v>
      </c>
      <c r="E526" s="208" t="s">
        <v>501</v>
      </c>
      <c r="F526" s="209" t="s">
        <v>502</v>
      </c>
      <c r="G526" s="210" t="s">
        <v>231</v>
      </c>
      <c r="H526" s="211">
        <v>122.49500000000001</v>
      </c>
      <c r="I526" s="212"/>
      <c r="J526" s="213">
        <f>ROUND(I526*H526,2)</f>
        <v>0</v>
      </c>
      <c r="K526" s="209" t="s">
        <v>151</v>
      </c>
      <c r="L526" s="47"/>
      <c r="M526" s="214" t="s">
        <v>19</v>
      </c>
      <c r="N526" s="215" t="s">
        <v>46</v>
      </c>
      <c r="O526" s="87"/>
      <c r="P526" s="216">
        <f>O526*H526</f>
        <v>0</v>
      </c>
      <c r="Q526" s="216">
        <v>0.31130000000000002</v>
      </c>
      <c r="R526" s="216">
        <f>Q526*H526</f>
        <v>38.132693500000002</v>
      </c>
      <c r="S526" s="216">
        <v>0</v>
      </c>
      <c r="T526" s="217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8" t="s">
        <v>152</v>
      </c>
      <c r="AT526" s="218" t="s">
        <v>147</v>
      </c>
      <c r="AU526" s="218" t="s">
        <v>85</v>
      </c>
      <c r="AY526" s="20" t="s">
        <v>145</v>
      </c>
      <c r="BE526" s="219">
        <f>IF(N526="základní",J526,0)</f>
        <v>0</v>
      </c>
      <c r="BF526" s="219">
        <f>IF(N526="snížená",J526,0)</f>
        <v>0</v>
      </c>
      <c r="BG526" s="219">
        <f>IF(N526="zákl. přenesená",J526,0)</f>
        <v>0</v>
      </c>
      <c r="BH526" s="219">
        <f>IF(N526="sníž. přenesená",J526,0)</f>
        <v>0</v>
      </c>
      <c r="BI526" s="219">
        <f>IF(N526="nulová",J526,0)</f>
        <v>0</v>
      </c>
      <c r="BJ526" s="20" t="s">
        <v>83</v>
      </c>
      <c r="BK526" s="219">
        <f>ROUND(I526*H526,2)</f>
        <v>0</v>
      </c>
      <c r="BL526" s="20" t="s">
        <v>152</v>
      </c>
      <c r="BM526" s="218" t="s">
        <v>503</v>
      </c>
    </row>
    <row r="527" s="2" customFormat="1">
      <c r="A527" s="41"/>
      <c r="B527" s="42"/>
      <c r="C527" s="43"/>
      <c r="D527" s="220" t="s">
        <v>154</v>
      </c>
      <c r="E527" s="43"/>
      <c r="F527" s="221" t="s">
        <v>504</v>
      </c>
      <c r="G527" s="43"/>
      <c r="H527" s="43"/>
      <c r="I527" s="222"/>
      <c r="J527" s="43"/>
      <c r="K527" s="43"/>
      <c r="L527" s="47"/>
      <c r="M527" s="223"/>
      <c r="N527" s="224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154</v>
      </c>
      <c r="AU527" s="20" t="s">
        <v>85</v>
      </c>
    </row>
    <row r="528" s="2" customFormat="1" ht="16.5" customHeight="1">
      <c r="A528" s="41"/>
      <c r="B528" s="42"/>
      <c r="C528" s="207" t="s">
        <v>505</v>
      </c>
      <c r="D528" s="207" t="s">
        <v>147</v>
      </c>
      <c r="E528" s="208" t="s">
        <v>506</v>
      </c>
      <c r="F528" s="209" t="s">
        <v>507</v>
      </c>
      <c r="G528" s="210" t="s">
        <v>240</v>
      </c>
      <c r="H528" s="211">
        <v>1</v>
      </c>
      <c r="I528" s="212"/>
      <c r="J528" s="213">
        <f>ROUND(I528*H528,2)</f>
        <v>0</v>
      </c>
      <c r="K528" s="209" t="s">
        <v>151</v>
      </c>
      <c r="L528" s="47"/>
      <c r="M528" s="214" t="s">
        <v>19</v>
      </c>
      <c r="N528" s="215" t="s">
        <v>46</v>
      </c>
      <c r="O528" s="87"/>
      <c r="P528" s="216">
        <f>O528*H528</f>
        <v>0</v>
      </c>
      <c r="Q528" s="216">
        <v>0</v>
      </c>
      <c r="R528" s="216">
        <f>Q528*H528</f>
        <v>0</v>
      </c>
      <c r="S528" s="216">
        <v>0</v>
      </c>
      <c r="T528" s="217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8" t="s">
        <v>152</v>
      </c>
      <c r="AT528" s="218" t="s">
        <v>147</v>
      </c>
      <c r="AU528" s="218" t="s">
        <v>85</v>
      </c>
      <c r="AY528" s="20" t="s">
        <v>145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20" t="s">
        <v>83</v>
      </c>
      <c r="BK528" s="219">
        <f>ROUND(I528*H528,2)</f>
        <v>0</v>
      </c>
      <c r="BL528" s="20" t="s">
        <v>152</v>
      </c>
      <c r="BM528" s="218" t="s">
        <v>508</v>
      </c>
    </row>
    <row r="529" s="2" customFormat="1">
      <c r="A529" s="41"/>
      <c r="B529" s="42"/>
      <c r="C529" s="43"/>
      <c r="D529" s="220" t="s">
        <v>154</v>
      </c>
      <c r="E529" s="43"/>
      <c r="F529" s="221" t="s">
        <v>509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154</v>
      </c>
      <c r="AU529" s="20" t="s">
        <v>85</v>
      </c>
    </row>
    <row r="530" s="13" customFormat="1">
      <c r="A530" s="13"/>
      <c r="B530" s="225"/>
      <c r="C530" s="226"/>
      <c r="D530" s="227" t="s">
        <v>156</v>
      </c>
      <c r="E530" s="228" t="s">
        <v>19</v>
      </c>
      <c r="F530" s="229" t="s">
        <v>510</v>
      </c>
      <c r="G530" s="226"/>
      <c r="H530" s="228" t="s">
        <v>19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156</v>
      </c>
      <c r="AU530" s="235" t="s">
        <v>85</v>
      </c>
      <c r="AV530" s="13" t="s">
        <v>83</v>
      </c>
      <c r="AW530" s="13" t="s">
        <v>37</v>
      </c>
      <c r="AX530" s="13" t="s">
        <v>75</v>
      </c>
      <c r="AY530" s="235" t="s">
        <v>145</v>
      </c>
    </row>
    <row r="531" s="14" customFormat="1">
      <c r="A531" s="14"/>
      <c r="B531" s="236"/>
      <c r="C531" s="237"/>
      <c r="D531" s="227" t="s">
        <v>156</v>
      </c>
      <c r="E531" s="238" t="s">
        <v>19</v>
      </c>
      <c r="F531" s="239" t="s">
        <v>83</v>
      </c>
      <c r="G531" s="237"/>
      <c r="H531" s="240">
        <v>1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156</v>
      </c>
      <c r="AU531" s="246" t="s">
        <v>85</v>
      </c>
      <c r="AV531" s="14" t="s">
        <v>85</v>
      </c>
      <c r="AW531" s="14" t="s">
        <v>37</v>
      </c>
      <c r="AX531" s="14" t="s">
        <v>75</v>
      </c>
      <c r="AY531" s="246" t="s">
        <v>145</v>
      </c>
    </row>
    <row r="532" s="16" customFormat="1">
      <c r="A532" s="16"/>
      <c r="B532" s="258"/>
      <c r="C532" s="259"/>
      <c r="D532" s="227" t="s">
        <v>156</v>
      </c>
      <c r="E532" s="260" t="s">
        <v>19</v>
      </c>
      <c r="F532" s="261" t="s">
        <v>166</v>
      </c>
      <c r="G532" s="259"/>
      <c r="H532" s="262">
        <v>1</v>
      </c>
      <c r="I532" s="263"/>
      <c r="J532" s="259"/>
      <c r="K532" s="259"/>
      <c r="L532" s="264"/>
      <c r="M532" s="265"/>
      <c r="N532" s="266"/>
      <c r="O532" s="266"/>
      <c r="P532" s="266"/>
      <c r="Q532" s="266"/>
      <c r="R532" s="266"/>
      <c r="S532" s="266"/>
      <c r="T532" s="267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68" t="s">
        <v>156</v>
      </c>
      <c r="AU532" s="268" t="s">
        <v>85</v>
      </c>
      <c r="AV532" s="16" t="s">
        <v>152</v>
      </c>
      <c r="AW532" s="16" t="s">
        <v>37</v>
      </c>
      <c r="AX532" s="16" t="s">
        <v>83</v>
      </c>
      <c r="AY532" s="268" t="s">
        <v>145</v>
      </c>
    </row>
    <row r="533" s="2" customFormat="1" ht="16.5" customHeight="1">
      <c r="A533" s="41"/>
      <c r="B533" s="42"/>
      <c r="C533" s="269" t="s">
        <v>511</v>
      </c>
      <c r="D533" s="269" t="s">
        <v>223</v>
      </c>
      <c r="E533" s="270" t="s">
        <v>512</v>
      </c>
      <c r="F533" s="271" t="s">
        <v>513</v>
      </c>
      <c r="G533" s="272" t="s">
        <v>240</v>
      </c>
      <c r="H533" s="273">
        <v>1</v>
      </c>
      <c r="I533" s="274"/>
      <c r="J533" s="275">
        <f>ROUND(I533*H533,2)</f>
        <v>0</v>
      </c>
      <c r="K533" s="271" t="s">
        <v>151</v>
      </c>
      <c r="L533" s="276"/>
      <c r="M533" s="277" t="s">
        <v>19</v>
      </c>
      <c r="N533" s="278" t="s">
        <v>46</v>
      </c>
      <c r="O533" s="87"/>
      <c r="P533" s="216">
        <f>O533*H533</f>
        <v>0</v>
      </c>
      <c r="Q533" s="216">
        <v>0.00012</v>
      </c>
      <c r="R533" s="216">
        <f>Q533*H533</f>
        <v>0.00012</v>
      </c>
      <c r="S533" s="216">
        <v>0</v>
      </c>
      <c r="T533" s="217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18" t="s">
        <v>208</v>
      </c>
      <c r="AT533" s="218" t="s">
        <v>223</v>
      </c>
      <c r="AU533" s="218" t="s">
        <v>85</v>
      </c>
      <c r="AY533" s="20" t="s">
        <v>145</v>
      </c>
      <c r="BE533" s="219">
        <f>IF(N533="základní",J533,0)</f>
        <v>0</v>
      </c>
      <c r="BF533" s="219">
        <f>IF(N533="snížená",J533,0)</f>
        <v>0</v>
      </c>
      <c r="BG533" s="219">
        <f>IF(N533="zákl. přenesená",J533,0)</f>
        <v>0</v>
      </c>
      <c r="BH533" s="219">
        <f>IF(N533="sníž. přenesená",J533,0)</f>
        <v>0</v>
      </c>
      <c r="BI533" s="219">
        <f>IF(N533="nulová",J533,0)</f>
        <v>0</v>
      </c>
      <c r="BJ533" s="20" t="s">
        <v>83</v>
      </c>
      <c r="BK533" s="219">
        <f>ROUND(I533*H533,2)</f>
        <v>0</v>
      </c>
      <c r="BL533" s="20" t="s">
        <v>152</v>
      </c>
      <c r="BM533" s="218" t="s">
        <v>514</v>
      </c>
    </row>
    <row r="534" s="12" customFormat="1" ht="22.8" customHeight="1">
      <c r="A534" s="12"/>
      <c r="B534" s="191"/>
      <c r="C534" s="192"/>
      <c r="D534" s="193" t="s">
        <v>74</v>
      </c>
      <c r="E534" s="205" t="s">
        <v>215</v>
      </c>
      <c r="F534" s="205" t="s">
        <v>515</v>
      </c>
      <c r="G534" s="192"/>
      <c r="H534" s="192"/>
      <c r="I534" s="195"/>
      <c r="J534" s="206">
        <f>BK534</f>
        <v>0</v>
      </c>
      <c r="K534" s="192"/>
      <c r="L534" s="197"/>
      <c r="M534" s="198"/>
      <c r="N534" s="199"/>
      <c r="O534" s="199"/>
      <c r="P534" s="200">
        <f>SUM(P535:P639)</f>
        <v>0</v>
      </c>
      <c r="Q534" s="199"/>
      <c r="R534" s="200">
        <f>SUM(R535:R639)</f>
        <v>0.035264150000000001</v>
      </c>
      <c r="S534" s="199"/>
      <c r="T534" s="201">
        <f>SUM(T535:T639)</f>
        <v>72.870396000000014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02" t="s">
        <v>83</v>
      </c>
      <c r="AT534" s="203" t="s">
        <v>74</v>
      </c>
      <c r="AU534" s="203" t="s">
        <v>83</v>
      </c>
      <c r="AY534" s="202" t="s">
        <v>145</v>
      </c>
      <c r="BK534" s="204">
        <f>SUM(BK535:BK639)</f>
        <v>0</v>
      </c>
    </row>
    <row r="535" s="2" customFormat="1" ht="24.15" customHeight="1">
      <c r="A535" s="41"/>
      <c r="B535" s="42"/>
      <c r="C535" s="207" t="s">
        <v>516</v>
      </c>
      <c r="D535" s="207" t="s">
        <v>147</v>
      </c>
      <c r="E535" s="208" t="s">
        <v>517</v>
      </c>
      <c r="F535" s="209" t="s">
        <v>518</v>
      </c>
      <c r="G535" s="210" t="s">
        <v>231</v>
      </c>
      <c r="H535" s="211">
        <v>122.49500000000001</v>
      </c>
      <c r="I535" s="212"/>
      <c r="J535" s="213">
        <f>ROUND(I535*H535,2)</f>
        <v>0</v>
      </c>
      <c r="K535" s="209" t="s">
        <v>151</v>
      </c>
      <c r="L535" s="47"/>
      <c r="M535" s="214" t="s">
        <v>19</v>
      </c>
      <c r="N535" s="215" t="s">
        <v>46</v>
      </c>
      <c r="O535" s="87"/>
      <c r="P535" s="216">
        <f>O535*H535</f>
        <v>0</v>
      </c>
      <c r="Q535" s="216">
        <v>0.00012999999999999999</v>
      </c>
      <c r="R535" s="216">
        <f>Q535*H535</f>
        <v>0.01592435</v>
      </c>
      <c r="S535" s="216">
        <v>0</v>
      </c>
      <c r="T535" s="21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8" t="s">
        <v>152</v>
      </c>
      <c r="AT535" s="218" t="s">
        <v>147</v>
      </c>
      <c r="AU535" s="218" t="s">
        <v>85</v>
      </c>
      <c r="AY535" s="20" t="s">
        <v>145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20" t="s">
        <v>83</v>
      </c>
      <c r="BK535" s="219">
        <f>ROUND(I535*H535,2)</f>
        <v>0</v>
      </c>
      <c r="BL535" s="20" t="s">
        <v>152</v>
      </c>
      <c r="BM535" s="218" t="s">
        <v>519</v>
      </c>
    </row>
    <row r="536" s="2" customFormat="1">
      <c r="A536" s="41"/>
      <c r="B536" s="42"/>
      <c r="C536" s="43"/>
      <c r="D536" s="220" t="s">
        <v>154</v>
      </c>
      <c r="E536" s="43"/>
      <c r="F536" s="221" t="s">
        <v>520</v>
      </c>
      <c r="G536" s="43"/>
      <c r="H536" s="43"/>
      <c r="I536" s="222"/>
      <c r="J536" s="43"/>
      <c r="K536" s="43"/>
      <c r="L536" s="47"/>
      <c r="M536" s="223"/>
      <c r="N536" s="22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154</v>
      </c>
      <c r="AU536" s="20" t="s">
        <v>85</v>
      </c>
    </row>
    <row r="537" s="13" customFormat="1">
      <c r="A537" s="13"/>
      <c r="B537" s="225"/>
      <c r="C537" s="226"/>
      <c r="D537" s="227" t="s">
        <v>156</v>
      </c>
      <c r="E537" s="228" t="s">
        <v>19</v>
      </c>
      <c r="F537" s="229" t="s">
        <v>157</v>
      </c>
      <c r="G537" s="226"/>
      <c r="H537" s="228" t="s">
        <v>19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156</v>
      </c>
      <c r="AU537" s="235" t="s">
        <v>85</v>
      </c>
      <c r="AV537" s="13" t="s">
        <v>83</v>
      </c>
      <c r="AW537" s="13" t="s">
        <v>37</v>
      </c>
      <c r="AX537" s="13" t="s">
        <v>75</v>
      </c>
      <c r="AY537" s="235" t="s">
        <v>145</v>
      </c>
    </row>
    <row r="538" s="14" customFormat="1">
      <c r="A538" s="14"/>
      <c r="B538" s="236"/>
      <c r="C538" s="237"/>
      <c r="D538" s="227" t="s">
        <v>156</v>
      </c>
      <c r="E538" s="238" t="s">
        <v>19</v>
      </c>
      <c r="F538" s="239" t="s">
        <v>335</v>
      </c>
      <c r="G538" s="237"/>
      <c r="H538" s="240">
        <v>41.700000000000003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156</v>
      </c>
      <c r="AU538" s="246" t="s">
        <v>85</v>
      </c>
      <c r="AV538" s="14" t="s">
        <v>85</v>
      </c>
      <c r="AW538" s="14" t="s">
        <v>37</v>
      </c>
      <c r="AX538" s="14" t="s">
        <v>75</v>
      </c>
      <c r="AY538" s="246" t="s">
        <v>145</v>
      </c>
    </row>
    <row r="539" s="14" customFormat="1">
      <c r="A539" s="14"/>
      <c r="B539" s="236"/>
      <c r="C539" s="237"/>
      <c r="D539" s="227" t="s">
        <v>156</v>
      </c>
      <c r="E539" s="238" t="s">
        <v>19</v>
      </c>
      <c r="F539" s="239" t="s">
        <v>521</v>
      </c>
      <c r="G539" s="237"/>
      <c r="H539" s="240">
        <v>71.495000000000005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156</v>
      </c>
      <c r="AU539" s="246" t="s">
        <v>85</v>
      </c>
      <c r="AV539" s="14" t="s">
        <v>85</v>
      </c>
      <c r="AW539" s="14" t="s">
        <v>37</v>
      </c>
      <c r="AX539" s="14" t="s">
        <v>75</v>
      </c>
      <c r="AY539" s="246" t="s">
        <v>145</v>
      </c>
    </row>
    <row r="540" s="13" customFormat="1">
      <c r="A540" s="13"/>
      <c r="B540" s="225"/>
      <c r="C540" s="226"/>
      <c r="D540" s="227" t="s">
        <v>156</v>
      </c>
      <c r="E540" s="228" t="s">
        <v>19</v>
      </c>
      <c r="F540" s="229" t="s">
        <v>163</v>
      </c>
      <c r="G540" s="226"/>
      <c r="H540" s="228" t="s">
        <v>19</v>
      </c>
      <c r="I540" s="230"/>
      <c r="J540" s="226"/>
      <c r="K540" s="226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156</v>
      </c>
      <c r="AU540" s="235" t="s">
        <v>85</v>
      </c>
      <c r="AV540" s="13" t="s">
        <v>83</v>
      </c>
      <c r="AW540" s="13" t="s">
        <v>37</v>
      </c>
      <c r="AX540" s="13" t="s">
        <v>75</v>
      </c>
      <c r="AY540" s="235" t="s">
        <v>145</v>
      </c>
    </row>
    <row r="541" s="14" customFormat="1">
      <c r="A541" s="14"/>
      <c r="B541" s="236"/>
      <c r="C541" s="237"/>
      <c r="D541" s="227" t="s">
        <v>156</v>
      </c>
      <c r="E541" s="238" t="s">
        <v>19</v>
      </c>
      <c r="F541" s="239" t="s">
        <v>236</v>
      </c>
      <c r="G541" s="237"/>
      <c r="H541" s="240">
        <v>9.3000000000000007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156</v>
      </c>
      <c r="AU541" s="246" t="s">
        <v>85</v>
      </c>
      <c r="AV541" s="14" t="s">
        <v>85</v>
      </c>
      <c r="AW541" s="14" t="s">
        <v>37</v>
      </c>
      <c r="AX541" s="14" t="s">
        <v>75</v>
      </c>
      <c r="AY541" s="246" t="s">
        <v>145</v>
      </c>
    </row>
    <row r="542" s="16" customFormat="1">
      <c r="A542" s="16"/>
      <c r="B542" s="258"/>
      <c r="C542" s="259"/>
      <c r="D542" s="227" t="s">
        <v>156</v>
      </c>
      <c r="E542" s="260" t="s">
        <v>19</v>
      </c>
      <c r="F542" s="261" t="s">
        <v>166</v>
      </c>
      <c r="G542" s="259"/>
      <c r="H542" s="262">
        <v>122.49500000000001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68" t="s">
        <v>156</v>
      </c>
      <c r="AU542" s="268" t="s">
        <v>85</v>
      </c>
      <c r="AV542" s="16" t="s">
        <v>152</v>
      </c>
      <c r="AW542" s="16" t="s">
        <v>37</v>
      </c>
      <c r="AX542" s="16" t="s">
        <v>83</v>
      </c>
      <c r="AY542" s="268" t="s">
        <v>145</v>
      </c>
    </row>
    <row r="543" s="2" customFormat="1" ht="24.15" customHeight="1">
      <c r="A543" s="41"/>
      <c r="B543" s="42"/>
      <c r="C543" s="207" t="s">
        <v>522</v>
      </c>
      <c r="D543" s="207" t="s">
        <v>147</v>
      </c>
      <c r="E543" s="208" t="s">
        <v>523</v>
      </c>
      <c r="F543" s="209" t="s">
        <v>524</v>
      </c>
      <c r="G543" s="210" t="s">
        <v>231</v>
      </c>
      <c r="H543" s="211">
        <v>122.49500000000001</v>
      </c>
      <c r="I543" s="212"/>
      <c r="J543" s="213">
        <f>ROUND(I543*H543,2)</f>
        <v>0</v>
      </c>
      <c r="K543" s="209" t="s">
        <v>151</v>
      </c>
      <c r="L543" s="47"/>
      <c r="M543" s="214" t="s">
        <v>19</v>
      </c>
      <c r="N543" s="215" t="s">
        <v>46</v>
      </c>
      <c r="O543" s="87"/>
      <c r="P543" s="216">
        <f>O543*H543</f>
        <v>0</v>
      </c>
      <c r="Q543" s="216">
        <v>4.0000000000000003E-05</v>
      </c>
      <c r="R543" s="216">
        <f>Q543*H543</f>
        <v>0.0048998000000000002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152</v>
      </c>
      <c r="AT543" s="218" t="s">
        <v>147</v>
      </c>
      <c r="AU543" s="218" t="s">
        <v>85</v>
      </c>
      <c r="AY543" s="20" t="s">
        <v>145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83</v>
      </c>
      <c r="BK543" s="219">
        <f>ROUND(I543*H543,2)</f>
        <v>0</v>
      </c>
      <c r="BL543" s="20" t="s">
        <v>152</v>
      </c>
      <c r="BM543" s="218" t="s">
        <v>525</v>
      </c>
    </row>
    <row r="544" s="2" customFormat="1">
      <c r="A544" s="41"/>
      <c r="B544" s="42"/>
      <c r="C544" s="43"/>
      <c r="D544" s="220" t="s">
        <v>154</v>
      </c>
      <c r="E544" s="43"/>
      <c r="F544" s="221" t="s">
        <v>526</v>
      </c>
      <c r="G544" s="43"/>
      <c r="H544" s="43"/>
      <c r="I544" s="222"/>
      <c r="J544" s="43"/>
      <c r="K544" s="43"/>
      <c r="L544" s="47"/>
      <c r="M544" s="223"/>
      <c r="N544" s="22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154</v>
      </c>
      <c r="AU544" s="20" t="s">
        <v>85</v>
      </c>
    </row>
    <row r="545" s="13" customFormat="1">
      <c r="A545" s="13"/>
      <c r="B545" s="225"/>
      <c r="C545" s="226"/>
      <c r="D545" s="227" t="s">
        <v>156</v>
      </c>
      <c r="E545" s="228" t="s">
        <v>19</v>
      </c>
      <c r="F545" s="229" t="s">
        <v>157</v>
      </c>
      <c r="G545" s="226"/>
      <c r="H545" s="228" t="s">
        <v>19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156</v>
      </c>
      <c r="AU545" s="235" t="s">
        <v>85</v>
      </c>
      <c r="AV545" s="13" t="s">
        <v>83</v>
      </c>
      <c r="AW545" s="13" t="s">
        <v>37</v>
      </c>
      <c r="AX545" s="13" t="s">
        <v>75</v>
      </c>
      <c r="AY545" s="235" t="s">
        <v>145</v>
      </c>
    </row>
    <row r="546" s="14" customFormat="1">
      <c r="A546" s="14"/>
      <c r="B546" s="236"/>
      <c r="C546" s="237"/>
      <c r="D546" s="227" t="s">
        <v>156</v>
      </c>
      <c r="E546" s="238" t="s">
        <v>19</v>
      </c>
      <c r="F546" s="239" t="s">
        <v>335</v>
      </c>
      <c r="G546" s="237"/>
      <c r="H546" s="240">
        <v>41.700000000000003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156</v>
      </c>
      <c r="AU546" s="246" t="s">
        <v>85</v>
      </c>
      <c r="AV546" s="14" t="s">
        <v>85</v>
      </c>
      <c r="AW546" s="14" t="s">
        <v>37</v>
      </c>
      <c r="AX546" s="14" t="s">
        <v>75</v>
      </c>
      <c r="AY546" s="246" t="s">
        <v>145</v>
      </c>
    </row>
    <row r="547" s="14" customFormat="1">
      <c r="A547" s="14"/>
      <c r="B547" s="236"/>
      <c r="C547" s="237"/>
      <c r="D547" s="227" t="s">
        <v>156</v>
      </c>
      <c r="E547" s="238" t="s">
        <v>19</v>
      </c>
      <c r="F547" s="239" t="s">
        <v>521</v>
      </c>
      <c r="G547" s="237"/>
      <c r="H547" s="240">
        <v>71.495000000000005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156</v>
      </c>
      <c r="AU547" s="246" t="s">
        <v>85</v>
      </c>
      <c r="AV547" s="14" t="s">
        <v>85</v>
      </c>
      <c r="AW547" s="14" t="s">
        <v>37</v>
      </c>
      <c r="AX547" s="14" t="s">
        <v>75</v>
      </c>
      <c r="AY547" s="246" t="s">
        <v>145</v>
      </c>
    </row>
    <row r="548" s="13" customFormat="1">
      <c r="A548" s="13"/>
      <c r="B548" s="225"/>
      <c r="C548" s="226"/>
      <c r="D548" s="227" t="s">
        <v>156</v>
      </c>
      <c r="E548" s="228" t="s">
        <v>19</v>
      </c>
      <c r="F548" s="229" t="s">
        <v>163</v>
      </c>
      <c r="G548" s="226"/>
      <c r="H548" s="228" t="s">
        <v>19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156</v>
      </c>
      <c r="AU548" s="235" t="s">
        <v>85</v>
      </c>
      <c r="AV548" s="13" t="s">
        <v>83</v>
      </c>
      <c r="AW548" s="13" t="s">
        <v>37</v>
      </c>
      <c r="AX548" s="13" t="s">
        <v>75</v>
      </c>
      <c r="AY548" s="235" t="s">
        <v>145</v>
      </c>
    </row>
    <row r="549" s="14" customFormat="1">
      <c r="A549" s="14"/>
      <c r="B549" s="236"/>
      <c r="C549" s="237"/>
      <c r="D549" s="227" t="s">
        <v>156</v>
      </c>
      <c r="E549" s="238" t="s">
        <v>19</v>
      </c>
      <c r="F549" s="239" t="s">
        <v>236</v>
      </c>
      <c r="G549" s="237"/>
      <c r="H549" s="240">
        <v>9.3000000000000007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156</v>
      </c>
      <c r="AU549" s="246" t="s">
        <v>85</v>
      </c>
      <c r="AV549" s="14" t="s">
        <v>85</v>
      </c>
      <c r="AW549" s="14" t="s">
        <v>37</v>
      </c>
      <c r="AX549" s="14" t="s">
        <v>75</v>
      </c>
      <c r="AY549" s="246" t="s">
        <v>145</v>
      </c>
    </row>
    <row r="550" s="16" customFormat="1">
      <c r="A550" s="16"/>
      <c r="B550" s="258"/>
      <c r="C550" s="259"/>
      <c r="D550" s="227" t="s">
        <v>156</v>
      </c>
      <c r="E550" s="260" t="s">
        <v>19</v>
      </c>
      <c r="F550" s="261" t="s">
        <v>166</v>
      </c>
      <c r="G550" s="259"/>
      <c r="H550" s="262">
        <v>122.49500000000001</v>
      </c>
      <c r="I550" s="263"/>
      <c r="J550" s="259"/>
      <c r="K550" s="259"/>
      <c r="L550" s="264"/>
      <c r="M550" s="265"/>
      <c r="N550" s="266"/>
      <c r="O550" s="266"/>
      <c r="P550" s="266"/>
      <c r="Q550" s="266"/>
      <c r="R550" s="266"/>
      <c r="S550" s="266"/>
      <c r="T550" s="267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T550" s="268" t="s">
        <v>156</v>
      </c>
      <c r="AU550" s="268" t="s">
        <v>85</v>
      </c>
      <c r="AV550" s="16" t="s">
        <v>152</v>
      </c>
      <c r="AW550" s="16" t="s">
        <v>37</v>
      </c>
      <c r="AX550" s="16" t="s">
        <v>83</v>
      </c>
      <c r="AY550" s="268" t="s">
        <v>145</v>
      </c>
    </row>
    <row r="551" s="2" customFormat="1" ht="16.5" customHeight="1">
      <c r="A551" s="41"/>
      <c r="B551" s="42"/>
      <c r="C551" s="207" t="s">
        <v>527</v>
      </c>
      <c r="D551" s="207" t="s">
        <v>147</v>
      </c>
      <c r="E551" s="208" t="s">
        <v>528</v>
      </c>
      <c r="F551" s="209" t="s">
        <v>529</v>
      </c>
      <c r="G551" s="210" t="s">
        <v>150</v>
      </c>
      <c r="H551" s="211">
        <v>16.978999999999999</v>
      </c>
      <c r="I551" s="212"/>
      <c r="J551" s="213">
        <f>ROUND(I551*H551,2)</f>
        <v>0</v>
      </c>
      <c r="K551" s="209" t="s">
        <v>151</v>
      </c>
      <c r="L551" s="47"/>
      <c r="M551" s="214" t="s">
        <v>19</v>
      </c>
      <c r="N551" s="215" t="s">
        <v>46</v>
      </c>
      <c r="O551" s="87"/>
      <c r="P551" s="216">
        <f>O551*H551</f>
        <v>0</v>
      </c>
      <c r="Q551" s="216">
        <v>0</v>
      </c>
      <c r="R551" s="216">
        <f>Q551*H551</f>
        <v>0</v>
      </c>
      <c r="S551" s="216">
        <v>2.2000000000000002</v>
      </c>
      <c r="T551" s="217">
        <f>S551*H551</f>
        <v>37.3538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8" t="s">
        <v>152</v>
      </c>
      <c r="AT551" s="218" t="s">
        <v>147</v>
      </c>
      <c r="AU551" s="218" t="s">
        <v>85</v>
      </c>
      <c r="AY551" s="20" t="s">
        <v>145</v>
      </c>
      <c r="BE551" s="219">
        <f>IF(N551="základní",J551,0)</f>
        <v>0</v>
      </c>
      <c r="BF551" s="219">
        <f>IF(N551="snížená",J551,0)</f>
        <v>0</v>
      </c>
      <c r="BG551" s="219">
        <f>IF(N551="zákl. přenesená",J551,0)</f>
        <v>0</v>
      </c>
      <c r="BH551" s="219">
        <f>IF(N551="sníž. přenesená",J551,0)</f>
        <v>0</v>
      </c>
      <c r="BI551" s="219">
        <f>IF(N551="nulová",J551,0)</f>
        <v>0</v>
      </c>
      <c r="BJ551" s="20" t="s">
        <v>83</v>
      </c>
      <c r="BK551" s="219">
        <f>ROUND(I551*H551,2)</f>
        <v>0</v>
      </c>
      <c r="BL551" s="20" t="s">
        <v>152</v>
      </c>
      <c r="BM551" s="218" t="s">
        <v>530</v>
      </c>
    </row>
    <row r="552" s="2" customFormat="1">
      <c r="A552" s="41"/>
      <c r="B552" s="42"/>
      <c r="C552" s="43"/>
      <c r="D552" s="220" t="s">
        <v>154</v>
      </c>
      <c r="E552" s="43"/>
      <c r="F552" s="221" t="s">
        <v>531</v>
      </c>
      <c r="G552" s="43"/>
      <c r="H552" s="43"/>
      <c r="I552" s="222"/>
      <c r="J552" s="43"/>
      <c r="K552" s="43"/>
      <c r="L552" s="47"/>
      <c r="M552" s="223"/>
      <c r="N552" s="22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154</v>
      </c>
      <c r="AU552" s="20" t="s">
        <v>85</v>
      </c>
    </row>
    <row r="553" s="13" customFormat="1">
      <c r="A553" s="13"/>
      <c r="B553" s="225"/>
      <c r="C553" s="226"/>
      <c r="D553" s="227" t="s">
        <v>156</v>
      </c>
      <c r="E553" s="228" t="s">
        <v>19</v>
      </c>
      <c r="F553" s="229" t="s">
        <v>157</v>
      </c>
      <c r="G553" s="226"/>
      <c r="H553" s="228" t="s">
        <v>19</v>
      </c>
      <c r="I553" s="230"/>
      <c r="J553" s="226"/>
      <c r="K553" s="226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156</v>
      </c>
      <c r="AU553" s="235" t="s">
        <v>85</v>
      </c>
      <c r="AV553" s="13" t="s">
        <v>83</v>
      </c>
      <c r="AW553" s="13" t="s">
        <v>37</v>
      </c>
      <c r="AX553" s="13" t="s">
        <v>75</v>
      </c>
      <c r="AY553" s="235" t="s">
        <v>145</v>
      </c>
    </row>
    <row r="554" s="13" customFormat="1">
      <c r="A554" s="13"/>
      <c r="B554" s="225"/>
      <c r="C554" s="226"/>
      <c r="D554" s="227" t="s">
        <v>156</v>
      </c>
      <c r="E554" s="228" t="s">
        <v>19</v>
      </c>
      <c r="F554" s="229" t="s">
        <v>532</v>
      </c>
      <c r="G554" s="226"/>
      <c r="H554" s="228" t="s">
        <v>19</v>
      </c>
      <c r="I554" s="230"/>
      <c r="J554" s="226"/>
      <c r="K554" s="226"/>
      <c r="L554" s="231"/>
      <c r="M554" s="232"/>
      <c r="N554" s="233"/>
      <c r="O554" s="233"/>
      <c r="P554" s="233"/>
      <c r="Q554" s="233"/>
      <c r="R554" s="233"/>
      <c r="S554" s="233"/>
      <c r="T554" s="23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5" t="s">
        <v>156</v>
      </c>
      <c r="AU554" s="235" t="s">
        <v>85</v>
      </c>
      <c r="AV554" s="13" t="s">
        <v>83</v>
      </c>
      <c r="AW554" s="13" t="s">
        <v>37</v>
      </c>
      <c r="AX554" s="13" t="s">
        <v>75</v>
      </c>
      <c r="AY554" s="235" t="s">
        <v>145</v>
      </c>
    </row>
    <row r="555" s="14" customFormat="1">
      <c r="A555" s="14"/>
      <c r="B555" s="236"/>
      <c r="C555" s="237"/>
      <c r="D555" s="227" t="s">
        <v>156</v>
      </c>
      <c r="E555" s="238" t="s">
        <v>19</v>
      </c>
      <c r="F555" s="239" t="s">
        <v>430</v>
      </c>
      <c r="G555" s="237"/>
      <c r="H555" s="240">
        <v>6.2549999999999999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156</v>
      </c>
      <c r="AU555" s="246" t="s">
        <v>85</v>
      </c>
      <c r="AV555" s="14" t="s">
        <v>85</v>
      </c>
      <c r="AW555" s="14" t="s">
        <v>37</v>
      </c>
      <c r="AX555" s="14" t="s">
        <v>75</v>
      </c>
      <c r="AY555" s="246" t="s">
        <v>145</v>
      </c>
    </row>
    <row r="556" s="14" customFormat="1">
      <c r="A556" s="14"/>
      <c r="B556" s="236"/>
      <c r="C556" s="237"/>
      <c r="D556" s="227" t="s">
        <v>156</v>
      </c>
      <c r="E556" s="238" t="s">
        <v>19</v>
      </c>
      <c r="F556" s="239" t="s">
        <v>431</v>
      </c>
      <c r="G556" s="237"/>
      <c r="H556" s="240">
        <v>10.724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156</v>
      </c>
      <c r="AU556" s="246" t="s">
        <v>85</v>
      </c>
      <c r="AV556" s="14" t="s">
        <v>85</v>
      </c>
      <c r="AW556" s="14" t="s">
        <v>37</v>
      </c>
      <c r="AX556" s="14" t="s">
        <v>75</v>
      </c>
      <c r="AY556" s="246" t="s">
        <v>145</v>
      </c>
    </row>
    <row r="557" s="16" customFormat="1">
      <c r="A557" s="16"/>
      <c r="B557" s="258"/>
      <c r="C557" s="259"/>
      <c r="D557" s="227" t="s">
        <v>156</v>
      </c>
      <c r="E557" s="260" t="s">
        <v>19</v>
      </c>
      <c r="F557" s="261" t="s">
        <v>166</v>
      </c>
      <c r="G557" s="259"/>
      <c r="H557" s="262">
        <v>16.978999999999999</v>
      </c>
      <c r="I557" s="263"/>
      <c r="J557" s="259"/>
      <c r="K557" s="259"/>
      <c r="L557" s="264"/>
      <c r="M557" s="265"/>
      <c r="N557" s="266"/>
      <c r="O557" s="266"/>
      <c r="P557" s="266"/>
      <c r="Q557" s="266"/>
      <c r="R557" s="266"/>
      <c r="S557" s="266"/>
      <c r="T557" s="267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68" t="s">
        <v>156</v>
      </c>
      <c r="AU557" s="268" t="s">
        <v>85</v>
      </c>
      <c r="AV557" s="16" t="s">
        <v>152</v>
      </c>
      <c r="AW557" s="16" t="s">
        <v>37</v>
      </c>
      <c r="AX557" s="16" t="s">
        <v>83</v>
      </c>
      <c r="AY557" s="268" t="s">
        <v>145</v>
      </c>
    </row>
    <row r="558" s="2" customFormat="1" ht="16.5" customHeight="1">
      <c r="A558" s="41"/>
      <c r="B558" s="42"/>
      <c r="C558" s="207" t="s">
        <v>533</v>
      </c>
      <c r="D558" s="207" t="s">
        <v>147</v>
      </c>
      <c r="E558" s="208" t="s">
        <v>534</v>
      </c>
      <c r="F558" s="209" t="s">
        <v>535</v>
      </c>
      <c r="G558" s="210" t="s">
        <v>150</v>
      </c>
      <c r="H558" s="211">
        <v>11.32</v>
      </c>
      <c r="I558" s="212"/>
      <c r="J558" s="213">
        <f>ROUND(I558*H558,2)</f>
        <v>0</v>
      </c>
      <c r="K558" s="209" t="s">
        <v>151</v>
      </c>
      <c r="L558" s="47"/>
      <c r="M558" s="214" t="s">
        <v>19</v>
      </c>
      <c r="N558" s="215" t="s">
        <v>46</v>
      </c>
      <c r="O558" s="87"/>
      <c r="P558" s="216">
        <f>O558*H558</f>
        <v>0</v>
      </c>
      <c r="Q558" s="216">
        <v>0</v>
      </c>
      <c r="R558" s="216">
        <f>Q558*H558</f>
        <v>0</v>
      </c>
      <c r="S558" s="216">
        <v>2.2000000000000002</v>
      </c>
      <c r="T558" s="217">
        <f>S558*H558</f>
        <v>24.904000000000003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8" t="s">
        <v>152</v>
      </c>
      <c r="AT558" s="218" t="s">
        <v>147</v>
      </c>
      <c r="AU558" s="218" t="s">
        <v>85</v>
      </c>
      <c r="AY558" s="20" t="s">
        <v>145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20" t="s">
        <v>83</v>
      </c>
      <c r="BK558" s="219">
        <f>ROUND(I558*H558,2)</f>
        <v>0</v>
      </c>
      <c r="BL558" s="20" t="s">
        <v>152</v>
      </c>
      <c r="BM558" s="218" t="s">
        <v>536</v>
      </c>
    </row>
    <row r="559" s="2" customFormat="1">
      <c r="A559" s="41"/>
      <c r="B559" s="42"/>
      <c r="C559" s="43"/>
      <c r="D559" s="220" t="s">
        <v>154</v>
      </c>
      <c r="E559" s="43"/>
      <c r="F559" s="221" t="s">
        <v>537</v>
      </c>
      <c r="G559" s="43"/>
      <c r="H559" s="43"/>
      <c r="I559" s="222"/>
      <c r="J559" s="43"/>
      <c r="K559" s="43"/>
      <c r="L559" s="47"/>
      <c r="M559" s="223"/>
      <c r="N559" s="22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154</v>
      </c>
      <c r="AU559" s="20" t="s">
        <v>85</v>
      </c>
    </row>
    <row r="560" s="13" customFormat="1">
      <c r="A560" s="13"/>
      <c r="B560" s="225"/>
      <c r="C560" s="226"/>
      <c r="D560" s="227" t="s">
        <v>156</v>
      </c>
      <c r="E560" s="228" t="s">
        <v>19</v>
      </c>
      <c r="F560" s="229" t="s">
        <v>157</v>
      </c>
      <c r="G560" s="226"/>
      <c r="H560" s="228" t="s">
        <v>19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156</v>
      </c>
      <c r="AU560" s="235" t="s">
        <v>85</v>
      </c>
      <c r="AV560" s="13" t="s">
        <v>83</v>
      </c>
      <c r="AW560" s="13" t="s">
        <v>37</v>
      </c>
      <c r="AX560" s="13" t="s">
        <v>75</v>
      </c>
      <c r="AY560" s="235" t="s">
        <v>145</v>
      </c>
    </row>
    <row r="561" s="13" customFormat="1">
      <c r="A561" s="13"/>
      <c r="B561" s="225"/>
      <c r="C561" s="226"/>
      <c r="D561" s="227" t="s">
        <v>156</v>
      </c>
      <c r="E561" s="228" t="s">
        <v>19</v>
      </c>
      <c r="F561" s="229" t="s">
        <v>538</v>
      </c>
      <c r="G561" s="226"/>
      <c r="H561" s="228" t="s">
        <v>19</v>
      </c>
      <c r="I561" s="230"/>
      <c r="J561" s="226"/>
      <c r="K561" s="226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156</v>
      </c>
      <c r="AU561" s="235" t="s">
        <v>85</v>
      </c>
      <c r="AV561" s="13" t="s">
        <v>83</v>
      </c>
      <c r="AW561" s="13" t="s">
        <v>37</v>
      </c>
      <c r="AX561" s="13" t="s">
        <v>75</v>
      </c>
      <c r="AY561" s="235" t="s">
        <v>145</v>
      </c>
    </row>
    <row r="562" s="14" customFormat="1">
      <c r="A562" s="14"/>
      <c r="B562" s="236"/>
      <c r="C562" s="237"/>
      <c r="D562" s="227" t="s">
        <v>156</v>
      </c>
      <c r="E562" s="238" t="s">
        <v>19</v>
      </c>
      <c r="F562" s="239" t="s">
        <v>159</v>
      </c>
      <c r="G562" s="237"/>
      <c r="H562" s="240">
        <v>4.1699999999999999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156</v>
      </c>
      <c r="AU562" s="246" t="s">
        <v>85</v>
      </c>
      <c r="AV562" s="14" t="s">
        <v>85</v>
      </c>
      <c r="AW562" s="14" t="s">
        <v>37</v>
      </c>
      <c r="AX562" s="14" t="s">
        <v>75</v>
      </c>
      <c r="AY562" s="246" t="s">
        <v>145</v>
      </c>
    </row>
    <row r="563" s="14" customFormat="1">
      <c r="A563" s="14"/>
      <c r="B563" s="236"/>
      <c r="C563" s="237"/>
      <c r="D563" s="227" t="s">
        <v>156</v>
      </c>
      <c r="E563" s="238" t="s">
        <v>19</v>
      </c>
      <c r="F563" s="239" t="s">
        <v>160</v>
      </c>
      <c r="G563" s="237"/>
      <c r="H563" s="240">
        <v>7.1500000000000004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156</v>
      </c>
      <c r="AU563" s="246" t="s">
        <v>85</v>
      </c>
      <c r="AV563" s="14" t="s">
        <v>85</v>
      </c>
      <c r="AW563" s="14" t="s">
        <v>37</v>
      </c>
      <c r="AX563" s="14" t="s">
        <v>75</v>
      </c>
      <c r="AY563" s="246" t="s">
        <v>145</v>
      </c>
    </row>
    <row r="564" s="16" customFormat="1">
      <c r="A564" s="16"/>
      <c r="B564" s="258"/>
      <c r="C564" s="259"/>
      <c r="D564" s="227" t="s">
        <v>156</v>
      </c>
      <c r="E564" s="260" t="s">
        <v>19</v>
      </c>
      <c r="F564" s="261" t="s">
        <v>166</v>
      </c>
      <c r="G564" s="259"/>
      <c r="H564" s="262">
        <v>11.32</v>
      </c>
      <c r="I564" s="263"/>
      <c r="J564" s="259"/>
      <c r="K564" s="259"/>
      <c r="L564" s="264"/>
      <c r="M564" s="265"/>
      <c r="N564" s="266"/>
      <c r="O564" s="266"/>
      <c r="P564" s="266"/>
      <c r="Q564" s="266"/>
      <c r="R564" s="266"/>
      <c r="S564" s="266"/>
      <c r="T564" s="267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68" t="s">
        <v>156</v>
      </c>
      <c r="AU564" s="268" t="s">
        <v>85</v>
      </c>
      <c r="AV564" s="16" t="s">
        <v>152</v>
      </c>
      <c r="AW564" s="16" t="s">
        <v>37</v>
      </c>
      <c r="AX564" s="16" t="s">
        <v>83</v>
      </c>
      <c r="AY564" s="268" t="s">
        <v>145</v>
      </c>
    </row>
    <row r="565" s="2" customFormat="1" ht="21.75" customHeight="1">
      <c r="A565" s="41"/>
      <c r="B565" s="42"/>
      <c r="C565" s="207" t="s">
        <v>539</v>
      </c>
      <c r="D565" s="207" t="s">
        <v>147</v>
      </c>
      <c r="E565" s="208" t="s">
        <v>540</v>
      </c>
      <c r="F565" s="209" t="s">
        <v>541</v>
      </c>
      <c r="G565" s="210" t="s">
        <v>150</v>
      </c>
      <c r="H565" s="211">
        <v>11.32</v>
      </c>
      <c r="I565" s="212"/>
      <c r="J565" s="213">
        <f>ROUND(I565*H565,2)</f>
        <v>0</v>
      </c>
      <c r="K565" s="209" t="s">
        <v>151</v>
      </c>
      <c r="L565" s="47"/>
      <c r="M565" s="214" t="s">
        <v>19</v>
      </c>
      <c r="N565" s="215" t="s">
        <v>46</v>
      </c>
      <c r="O565" s="87"/>
      <c r="P565" s="216">
        <f>O565*H565</f>
        <v>0</v>
      </c>
      <c r="Q565" s="216">
        <v>0</v>
      </c>
      <c r="R565" s="216">
        <f>Q565*H565</f>
        <v>0</v>
      </c>
      <c r="S565" s="216">
        <v>0.043999999999999997</v>
      </c>
      <c r="T565" s="217">
        <f>S565*H565</f>
        <v>0.49807999999999997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18" t="s">
        <v>152</v>
      </c>
      <c r="AT565" s="218" t="s">
        <v>147</v>
      </c>
      <c r="AU565" s="218" t="s">
        <v>85</v>
      </c>
      <c r="AY565" s="20" t="s">
        <v>145</v>
      </c>
      <c r="BE565" s="219">
        <f>IF(N565="základní",J565,0)</f>
        <v>0</v>
      </c>
      <c r="BF565" s="219">
        <f>IF(N565="snížená",J565,0)</f>
        <v>0</v>
      </c>
      <c r="BG565" s="219">
        <f>IF(N565="zákl. přenesená",J565,0)</f>
        <v>0</v>
      </c>
      <c r="BH565" s="219">
        <f>IF(N565="sníž. přenesená",J565,0)</f>
        <v>0</v>
      </c>
      <c r="BI565" s="219">
        <f>IF(N565="nulová",J565,0)</f>
        <v>0</v>
      </c>
      <c r="BJ565" s="20" t="s">
        <v>83</v>
      </c>
      <c r="BK565" s="219">
        <f>ROUND(I565*H565,2)</f>
        <v>0</v>
      </c>
      <c r="BL565" s="20" t="s">
        <v>152</v>
      </c>
      <c r="BM565" s="218" t="s">
        <v>542</v>
      </c>
    </row>
    <row r="566" s="2" customFormat="1">
      <c r="A566" s="41"/>
      <c r="B566" s="42"/>
      <c r="C566" s="43"/>
      <c r="D566" s="220" t="s">
        <v>154</v>
      </c>
      <c r="E566" s="43"/>
      <c r="F566" s="221" t="s">
        <v>543</v>
      </c>
      <c r="G566" s="43"/>
      <c r="H566" s="43"/>
      <c r="I566" s="222"/>
      <c r="J566" s="43"/>
      <c r="K566" s="43"/>
      <c r="L566" s="47"/>
      <c r="M566" s="223"/>
      <c r="N566" s="224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154</v>
      </c>
      <c r="AU566" s="20" t="s">
        <v>85</v>
      </c>
    </row>
    <row r="567" s="13" customFormat="1">
      <c r="A567" s="13"/>
      <c r="B567" s="225"/>
      <c r="C567" s="226"/>
      <c r="D567" s="227" t="s">
        <v>156</v>
      </c>
      <c r="E567" s="228" t="s">
        <v>19</v>
      </c>
      <c r="F567" s="229" t="s">
        <v>157</v>
      </c>
      <c r="G567" s="226"/>
      <c r="H567" s="228" t="s">
        <v>19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156</v>
      </c>
      <c r="AU567" s="235" t="s">
        <v>85</v>
      </c>
      <c r="AV567" s="13" t="s">
        <v>83</v>
      </c>
      <c r="AW567" s="13" t="s">
        <v>37</v>
      </c>
      <c r="AX567" s="13" t="s">
        <v>75</v>
      </c>
      <c r="AY567" s="235" t="s">
        <v>145</v>
      </c>
    </row>
    <row r="568" s="13" customFormat="1">
      <c r="A568" s="13"/>
      <c r="B568" s="225"/>
      <c r="C568" s="226"/>
      <c r="D568" s="227" t="s">
        <v>156</v>
      </c>
      <c r="E568" s="228" t="s">
        <v>19</v>
      </c>
      <c r="F568" s="229" t="s">
        <v>538</v>
      </c>
      <c r="G568" s="226"/>
      <c r="H568" s="228" t="s">
        <v>19</v>
      </c>
      <c r="I568" s="230"/>
      <c r="J568" s="226"/>
      <c r="K568" s="226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156</v>
      </c>
      <c r="AU568" s="235" t="s">
        <v>85</v>
      </c>
      <c r="AV568" s="13" t="s">
        <v>83</v>
      </c>
      <c r="AW568" s="13" t="s">
        <v>37</v>
      </c>
      <c r="AX568" s="13" t="s">
        <v>75</v>
      </c>
      <c r="AY568" s="235" t="s">
        <v>145</v>
      </c>
    </row>
    <row r="569" s="14" customFormat="1">
      <c r="A569" s="14"/>
      <c r="B569" s="236"/>
      <c r="C569" s="237"/>
      <c r="D569" s="227" t="s">
        <v>156</v>
      </c>
      <c r="E569" s="238" t="s">
        <v>19</v>
      </c>
      <c r="F569" s="239" t="s">
        <v>159</v>
      </c>
      <c r="G569" s="237"/>
      <c r="H569" s="240">
        <v>4.1699999999999999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156</v>
      </c>
      <c r="AU569" s="246" t="s">
        <v>85</v>
      </c>
      <c r="AV569" s="14" t="s">
        <v>85</v>
      </c>
      <c r="AW569" s="14" t="s">
        <v>37</v>
      </c>
      <c r="AX569" s="14" t="s">
        <v>75</v>
      </c>
      <c r="AY569" s="246" t="s">
        <v>145</v>
      </c>
    </row>
    <row r="570" s="14" customFormat="1">
      <c r="A570" s="14"/>
      <c r="B570" s="236"/>
      <c r="C570" s="237"/>
      <c r="D570" s="227" t="s">
        <v>156</v>
      </c>
      <c r="E570" s="238" t="s">
        <v>19</v>
      </c>
      <c r="F570" s="239" t="s">
        <v>160</v>
      </c>
      <c r="G570" s="237"/>
      <c r="H570" s="240">
        <v>7.1500000000000004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156</v>
      </c>
      <c r="AU570" s="246" t="s">
        <v>85</v>
      </c>
      <c r="AV570" s="14" t="s">
        <v>85</v>
      </c>
      <c r="AW570" s="14" t="s">
        <v>37</v>
      </c>
      <c r="AX570" s="14" t="s">
        <v>75</v>
      </c>
      <c r="AY570" s="246" t="s">
        <v>145</v>
      </c>
    </row>
    <row r="571" s="16" customFormat="1">
      <c r="A571" s="16"/>
      <c r="B571" s="258"/>
      <c r="C571" s="259"/>
      <c r="D571" s="227" t="s">
        <v>156</v>
      </c>
      <c r="E571" s="260" t="s">
        <v>19</v>
      </c>
      <c r="F571" s="261" t="s">
        <v>166</v>
      </c>
      <c r="G571" s="259"/>
      <c r="H571" s="262">
        <v>11.32</v>
      </c>
      <c r="I571" s="263"/>
      <c r="J571" s="259"/>
      <c r="K571" s="259"/>
      <c r="L571" s="264"/>
      <c r="M571" s="265"/>
      <c r="N571" s="266"/>
      <c r="O571" s="266"/>
      <c r="P571" s="266"/>
      <c r="Q571" s="266"/>
      <c r="R571" s="266"/>
      <c r="S571" s="266"/>
      <c r="T571" s="267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T571" s="268" t="s">
        <v>156</v>
      </c>
      <c r="AU571" s="268" t="s">
        <v>85</v>
      </c>
      <c r="AV571" s="16" t="s">
        <v>152</v>
      </c>
      <c r="AW571" s="16" t="s">
        <v>37</v>
      </c>
      <c r="AX571" s="16" t="s">
        <v>83</v>
      </c>
      <c r="AY571" s="268" t="s">
        <v>145</v>
      </c>
    </row>
    <row r="572" s="2" customFormat="1" ht="21.75" customHeight="1">
      <c r="A572" s="41"/>
      <c r="B572" s="42"/>
      <c r="C572" s="207" t="s">
        <v>544</v>
      </c>
      <c r="D572" s="207" t="s">
        <v>147</v>
      </c>
      <c r="E572" s="208" t="s">
        <v>545</v>
      </c>
      <c r="F572" s="209" t="s">
        <v>546</v>
      </c>
      <c r="G572" s="210" t="s">
        <v>150</v>
      </c>
      <c r="H572" s="211">
        <v>16.978999999999999</v>
      </c>
      <c r="I572" s="212"/>
      <c r="J572" s="213">
        <f>ROUND(I572*H572,2)</f>
        <v>0</v>
      </c>
      <c r="K572" s="209" t="s">
        <v>151</v>
      </c>
      <c r="L572" s="47"/>
      <c r="M572" s="214" t="s">
        <v>19</v>
      </c>
      <c r="N572" s="215" t="s">
        <v>46</v>
      </c>
      <c r="O572" s="87"/>
      <c r="P572" s="216">
        <f>O572*H572</f>
        <v>0</v>
      </c>
      <c r="Q572" s="216">
        <v>0</v>
      </c>
      <c r="R572" s="216">
        <f>Q572*H572</f>
        <v>0</v>
      </c>
      <c r="S572" s="216">
        <v>0.029000000000000001</v>
      </c>
      <c r="T572" s="217">
        <f>S572*H572</f>
        <v>0.49239100000000002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152</v>
      </c>
      <c r="AT572" s="218" t="s">
        <v>147</v>
      </c>
      <c r="AU572" s="218" t="s">
        <v>85</v>
      </c>
      <c r="AY572" s="20" t="s">
        <v>145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20" t="s">
        <v>83</v>
      </c>
      <c r="BK572" s="219">
        <f>ROUND(I572*H572,2)</f>
        <v>0</v>
      </c>
      <c r="BL572" s="20" t="s">
        <v>152</v>
      </c>
      <c r="BM572" s="218" t="s">
        <v>547</v>
      </c>
    </row>
    <row r="573" s="2" customFormat="1">
      <c r="A573" s="41"/>
      <c r="B573" s="42"/>
      <c r="C573" s="43"/>
      <c r="D573" s="220" t="s">
        <v>154</v>
      </c>
      <c r="E573" s="43"/>
      <c r="F573" s="221" t="s">
        <v>548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154</v>
      </c>
      <c r="AU573" s="20" t="s">
        <v>85</v>
      </c>
    </row>
    <row r="574" s="13" customFormat="1">
      <c r="A574" s="13"/>
      <c r="B574" s="225"/>
      <c r="C574" s="226"/>
      <c r="D574" s="227" t="s">
        <v>156</v>
      </c>
      <c r="E574" s="228" t="s">
        <v>19</v>
      </c>
      <c r="F574" s="229" t="s">
        <v>157</v>
      </c>
      <c r="G574" s="226"/>
      <c r="H574" s="228" t="s">
        <v>19</v>
      </c>
      <c r="I574" s="230"/>
      <c r="J574" s="226"/>
      <c r="K574" s="226"/>
      <c r="L574" s="231"/>
      <c r="M574" s="232"/>
      <c r="N574" s="233"/>
      <c r="O574" s="233"/>
      <c r="P574" s="233"/>
      <c r="Q574" s="233"/>
      <c r="R574" s="233"/>
      <c r="S574" s="233"/>
      <c r="T574" s="23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5" t="s">
        <v>156</v>
      </c>
      <c r="AU574" s="235" t="s">
        <v>85</v>
      </c>
      <c r="AV574" s="13" t="s">
        <v>83</v>
      </c>
      <c r="AW574" s="13" t="s">
        <v>37</v>
      </c>
      <c r="AX574" s="13" t="s">
        <v>75</v>
      </c>
      <c r="AY574" s="235" t="s">
        <v>145</v>
      </c>
    </row>
    <row r="575" s="13" customFormat="1">
      <c r="A575" s="13"/>
      <c r="B575" s="225"/>
      <c r="C575" s="226"/>
      <c r="D575" s="227" t="s">
        <v>156</v>
      </c>
      <c r="E575" s="228" t="s">
        <v>19</v>
      </c>
      <c r="F575" s="229" t="s">
        <v>532</v>
      </c>
      <c r="G575" s="226"/>
      <c r="H575" s="228" t="s">
        <v>19</v>
      </c>
      <c r="I575" s="230"/>
      <c r="J575" s="226"/>
      <c r="K575" s="226"/>
      <c r="L575" s="231"/>
      <c r="M575" s="232"/>
      <c r="N575" s="233"/>
      <c r="O575" s="233"/>
      <c r="P575" s="233"/>
      <c r="Q575" s="233"/>
      <c r="R575" s="233"/>
      <c r="S575" s="233"/>
      <c r="T575" s="23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5" t="s">
        <v>156</v>
      </c>
      <c r="AU575" s="235" t="s">
        <v>85</v>
      </c>
      <c r="AV575" s="13" t="s">
        <v>83</v>
      </c>
      <c r="AW575" s="13" t="s">
        <v>37</v>
      </c>
      <c r="AX575" s="13" t="s">
        <v>75</v>
      </c>
      <c r="AY575" s="235" t="s">
        <v>145</v>
      </c>
    </row>
    <row r="576" s="14" customFormat="1">
      <c r="A576" s="14"/>
      <c r="B576" s="236"/>
      <c r="C576" s="237"/>
      <c r="D576" s="227" t="s">
        <v>156</v>
      </c>
      <c r="E576" s="238" t="s">
        <v>19</v>
      </c>
      <c r="F576" s="239" t="s">
        <v>430</v>
      </c>
      <c r="G576" s="237"/>
      <c r="H576" s="240">
        <v>6.2549999999999999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6" t="s">
        <v>156</v>
      </c>
      <c r="AU576" s="246" t="s">
        <v>85</v>
      </c>
      <c r="AV576" s="14" t="s">
        <v>85</v>
      </c>
      <c r="AW576" s="14" t="s">
        <v>37</v>
      </c>
      <c r="AX576" s="14" t="s">
        <v>75</v>
      </c>
      <c r="AY576" s="246" t="s">
        <v>145</v>
      </c>
    </row>
    <row r="577" s="14" customFormat="1">
      <c r="A577" s="14"/>
      <c r="B577" s="236"/>
      <c r="C577" s="237"/>
      <c r="D577" s="227" t="s">
        <v>156</v>
      </c>
      <c r="E577" s="238" t="s">
        <v>19</v>
      </c>
      <c r="F577" s="239" t="s">
        <v>431</v>
      </c>
      <c r="G577" s="237"/>
      <c r="H577" s="240">
        <v>10.724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156</v>
      </c>
      <c r="AU577" s="246" t="s">
        <v>85</v>
      </c>
      <c r="AV577" s="14" t="s">
        <v>85</v>
      </c>
      <c r="AW577" s="14" t="s">
        <v>37</v>
      </c>
      <c r="AX577" s="14" t="s">
        <v>75</v>
      </c>
      <c r="AY577" s="246" t="s">
        <v>145</v>
      </c>
    </row>
    <row r="578" s="16" customFormat="1">
      <c r="A578" s="16"/>
      <c r="B578" s="258"/>
      <c r="C578" s="259"/>
      <c r="D578" s="227" t="s">
        <v>156</v>
      </c>
      <c r="E578" s="260" t="s">
        <v>19</v>
      </c>
      <c r="F578" s="261" t="s">
        <v>166</v>
      </c>
      <c r="G578" s="259"/>
      <c r="H578" s="262">
        <v>16.978999999999999</v>
      </c>
      <c r="I578" s="263"/>
      <c r="J578" s="259"/>
      <c r="K578" s="259"/>
      <c r="L578" s="264"/>
      <c r="M578" s="265"/>
      <c r="N578" s="266"/>
      <c r="O578" s="266"/>
      <c r="P578" s="266"/>
      <c r="Q578" s="266"/>
      <c r="R578" s="266"/>
      <c r="S578" s="266"/>
      <c r="T578" s="267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68" t="s">
        <v>156</v>
      </c>
      <c r="AU578" s="268" t="s">
        <v>85</v>
      </c>
      <c r="AV578" s="16" t="s">
        <v>152</v>
      </c>
      <c r="AW578" s="16" t="s">
        <v>37</v>
      </c>
      <c r="AX578" s="16" t="s">
        <v>83</v>
      </c>
      <c r="AY578" s="268" t="s">
        <v>145</v>
      </c>
    </row>
    <row r="579" s="2" customFormat="1" ht="24.15" customHeight="1">
      <c r="A579" s="41"/>
      <c r="B579" s="42"/>
      <c r="C579" s="207" t="s">
        <v>549</v>
      </c>
      <c r="D579" s="207" t="s">
        <v>147</v>
      </c>
      <c r="E579" s="208" t="s">
        <v>550</v>
      </c>
      <c r="F579" s="209" t="s">
        <v>551</v>
      </c>
      <c r="G579" s="210" t="s">
        <v>231</v>
      </c>
      <c r="H579" s="211">
        <v>9.3000000000000007</v>
      </c>
      <c r="I579" s="212"/>
      <c r="J579" s="213">
        <f>ROUND(I579*H579,2)</f>
        <v>0</v>
      </c>
      <c r="K579" s="209" t="s">
        <v>151</v>
      </c>
      <c r="L579" s="47"/>
      <c r="M579" s="214" t="s">
        <v>19</v>
      </c>
      <c r="N579" s="215" t="s">
        <v>46</v>
      </c>
      <c r="O579" s="87"/>
      <c r="P579" s="216">
        <f>O579*H579</f>
        <v>0</v>
      </c>
      <c r="Q579" s="216">
        <v>0</v>
      </c>
      <c r="R579" s="216">
        <f>Q579*H579</f>
        <v>0</v>
      </c>
      <c r="S579" s="216">
        <v>0.044999999999999998</v>
      </c>
      <c r="T579" s="217">
        <f>S579*H579</f>
        <v>0.41850000000000004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8" t="s">
        <v>152</v>
      </c>
      <c r="AT579" s="218" t="s">
        <v>147</v>
      </c>
      <c r="AU579" s="218" t="s">
        <v>85</v>
      </c>
      <c r="AY579" s="20" t="s">
        <v>145</v>
      </c>
      <c r="BE579" s="219">
        <f>IF(N579="základní",J579,0)</f>
        <v>0</v>
      </c>
      <c r="BF579" s="219">
        <f>IF(N579="snížená",J579,0)</f>
        <v>0</v>
      </c>
      <c r="BG579" s="219">
        <f>IF(N579="zákl. přenesená",J579,0)</f>
        <v>0</v>
      </c>
      <c r="BH579" s="219">
        <f>IF(N579="sníž. přenesená",J579,0)</f>
        <v>0</v>
      </c>
      <c r="BI579" s="219">
        <f>IF(N579="nulová",J579,0)</f>
        <v>0</v>
      </c>
      <c r="BJ579" s="20" t="s">
        <v>83</v>
      </c>
      <c r="BK579" s="219">
        <f>ROUND(I579*H579,2)</f>
        <v>0</v>
      </c>
      <c r="BL579" s="20" t="s">
        <v>152</v>
      </c>
      <c r="BM579" s="218" t="s">
        <v>552</v>
      </c>
    </row>
    <row r="580" s="2" customFormat="1">
      <c r="A580" s="41"/>
      <c r="B580" s="42"/>
      <c r="C580" s="43"/>
      <c r="D580" s="220" t="s">
        <v>154</v>
      </c>
      <c r="E580" s="43"/>
      <c r="F580" s="221" t="s">
        <v>553</v>
      </c>
      <c r="G580" s="43"/>
      <c r="H580" s="43"/>
      <c r="I580" s="222"/>
      <c r="J580" s="43"/>
      <c r="K580" s="43"/>
      <c r="L580" s="47"/>
      <c r="M580" s="223"/>
      <c r="N580" s="224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154</v>
      </c>
      <c r="AU580" s="20" t="s">
        <v>85</v>
      </c>
    </row>
    <row r="581" s="13" customFormat="1">
      <c r="A581" s="13"/>
      <c r="B581" s="225"/>
      <c r="C581" s="226"/>
      <c r="D581" s="227" t="s">
        <v>156</v>
      </c>
      <c r="E581" s="228" t="s">
        <v>19</v>
      </c>
      <c r="F581" s="229" t="s">
        <v>163</v>
      </c>
      <c r="G581" s="226"/>
      <c r="H581" s="228" t="s">
        <v>19</v>
      </c>
      <c r="I581" s="230"/>
      <c r="J581" s="226"/>
      <c r="K581" s="226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156</v>
      </c>
      <c r="AU581" s="235" t="s">
        <v>85</v>
      </c>
      <c r="AV581" s="13" t="s">
        <v>83</v>
      </c>
      <c r="AW581" s="13" t="s">
        <v>37</v>
      </c>
      <c r="AX581" s="13" t="s">
        <v>75</v>
      </c>
      <c r="AY581" s="235" t="s">
        <v>145</v>
      </c>
    </row>
    <row r="582" s="14" customFormat="1">
      <c r="A582" s="14"/>
      <c r="B582" s="236"/>
      <c r="C582" s="237"/>
      <c r="D582" s="227" t="s">
        <v>156</v>
      </c>
      <c r="E582" s="238" t="s">
        <v>19</v>
      </c>
      <c r="F582" s="239" t="s">
        <v>236</v>
      </c>
      <c r="G582" s="237"/>
      <c r="H582" s="240">
        <v>9.3000000000000007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156</v>
      </c>
      <c r="AU582" s="246" t="s">
        <v>85</v>
      </c>
      <c r="AV582" s="14" t="s">
        <v>85</v>
      </c>
      <c r="AW582" s="14" t="s">
        <v>37</v>
      </c>
      <c r="AX582" s="14" t="s">
        <v>75</v>
      </c>
      <c r="AY582" s="246" t="s">
        <v>145</v>
      </c>
    </row>
    <row r="583" s="16" customFormat="1">
      <c r="A583" s="16"/>
      <c r="B583" s="258"/>
      <c r="C583" s="259"/>
      <c r="D583" s="227" t="s">
        <v>156</v>
      </c>
      <c r="E583" s="260" t="s">
        <v>19</v>
      </c>
      <c r="F583" s="261" t="s">
        <v>166</v>
      </c>
      <c r="G583" s="259"/>
      <c r="H583" s="262">
        <v>9.3000000000000007</v>
      </c>
      <c r="I583" s="263"/>
      <c r="J583" s="259"/>
      <c r="K583" s="259"/>
      <c r="L583" s="264"/>
      <c r="M583" s="265"/>
      <c r="N583" s="266"/>
      <c r="O583" s="266"/>
      <c r="P583" s="266"/>
      <c r="Q583" s="266"/>
      <c r="R583" s="266"/>
      <c r="S583" s="266"/>
      <c r="T583" s="267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T583" s="268" t="s">
        <v>156</v>
      </c>
      <c r="AU583" s="268" t="s">
        <v>85</v>
      </c>
      <c r="AV583" s="16" t="s">
        <v>152</v>
      </c>
      <c r="AW583" s="16" t="s">
        <v>37</v>
      </c>
      <c r="AX583" s="16" t="s">
        <v>83</v>
      </c>
      <c r="AY583" s="268" t="s">
        <v>145</v>
      </c>
    </row>
    <row r="584" s="2" customFormat="1" ht="24.15" customHeight="1">
      <c r="A584" s="41"/>
      <c r="B584" s="42"/>
      <c r="C584" s="207" t="s">
        <v>554</v>
      </c>
      <c r="D584" s="207" t="s">
        <v>147</v>
      </c>
      <c r="E584" s="208" t="s">
        <v>555</v>
      </c>
      <c r="F584" s="209" t="s">
        <v>556</v>
      </c>
      <c r="G584" s="210" t="s">
        <v>231</v>
      </c>
      <c r="H584" s="211">
        <v>113.19499999999999</v>
      </c>
      <c r="I584" s="212"/>
      <c r="J584" s="213">
        <f>ROUND(I584*H584,2)</f>
        <v>0</v>
      </c>
      <c r="K584" s="209" t="s">
        <v>151</v>
      </c>
      <c r="L584" s="47"/>
      <c r="M584" s="214" t="s">
        <v>19</v>
      </c>
      <c r="N584" s="215" t="s">
        <v>46</v>
      </c>
      <c r="O584" s="87"/>
      <c r="P584" s="216">
        <f>O584*H584</f>
        <v>0</v>
      </c>
      <c r="Q584" s="216">
        <v>0</v>
      </c>
      <c r="R584" s="216">
        <f>Q584*H584</f>
        <v>0</v>
      </c>
      <c r="S584" s="216">
        <v>0.035000000000000003</v>
      </c>
      <c r="T584" s="217">
        <f>S584*H584</f>
        <v>3.9618250000000002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8" t="s">
        <v>152</v>
      </c>
      <c r="AT584" s="218" t="s">
        <v>147</v>
      </c>
      <c r="AU584" s="218" t="s">
        <v>85</v>
      </c>
      <c r="AY584" s="20" t="s">
        <v>145</v>
      </c>
      <c r="BE584" s="219">
        <f>IF(N584="základní",J584,0)</f>
        <v>0</v>
      </c>
      <c r="BF584" s="219">
        <f>IF(N584="snížená",J584,0)</f>
        <v>0</v>
      </c>
      <c r="BG584" s="219">
        <f>IF(N584="zákl. přenesená",J584,0)</f>
        <v>0</v>
      </c>
      <c r="BH584" s="219">
        <f>IF(N584="sníž. přenesená",J584,0)</f>
        <v>0</v>
      </c>
      <c r="BI584" s="219">
        <f>IF(N584="nulová",J584,0)</f>
        <v>0</v>
      </c>
      <c r="BJ584" s="20" t="s">
        <v>83</v>
      </c>
      <c r="BK584" s="219">
        <f>ROUND(I584*H584,2)</f>
        <v>0</v>
      </c>
      <c r="BL584" s="20" t="s">
        <v>152</v>
      </c>
      <c r="BM584" s="218" t="s">
        <v>557</v>
      </c>
    </row>
    <row r="585" s="2" customFormat="1">
      <c r="A585" s="41"/>
      <c r="B585" s="42"/>
      <c r="C585" s="43"/>
      <c r="D585" s="220" t="s">
        <v>154</v>
      </c>
      <c r="E585" s="43"/>
      <c r="F585" s="221" t="s">
        <v>558</v>
      </c>
      <c r="G585" s="43"/>
      <c r="H585" s="43"/>
      <c r="I585" s="222"/>
      <c r="J585" s="43"/>
      <c r="K585" s="43"/>
      <c r="L585" s="47"/>
      <c r="M585" s="223"/>
      <c r="N585" s="22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154</v>
      </c>
      <c r="AU585" s="20" t="s">
        <v>85</v>
      </c>
    </row>
    <row r="586" s="13" customFormat="1">
      <c r="A586" s="13"/>
      <c r="B586" s="225"/>
      <c r="C586" s="226"/>
      <c r="D586" s="227" t="s">
        <v>156</v>
      </c>
      <c r="E586" s="228" t="s">
        <v>19</v>
      </c>
      <c r="F586" s="229" t="s">
        <v>157</v>
      </c>
      <c r="G586" s="226"/>
      <c r="H586" s="228" t="s">
        <v>19</v>
      </c>
      <c r="I586" s="230"/>
      <c r="J586" s="226"/>
      <c r="K586" s="226"/>
      <c r="L586" s="231"/>
      <c r="M586" s="232"/>
      <c r="N586" s="233"/>
      <c r="O586" s="233"/>
      <c r="P586" s="233"/>
      <c r="Q586" s="233"/>
      <c r="R586" s="233"/>
      <c r="S586" s="233"/>
      <c r="T586" s="23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5" t="s">
        <v>156</v>
      </c>
      <c r="AU586" s="235" t="s">
        <v>85</v>
      </c>
      <c r="AV586" s="13" t="s">
        <v>83</v>
      </c>
      <c r="AW586" s="13" t="s">
        <v>37</v>
      </c>
      <c r="AX586" s="13" t="s">
        <v>75</v>
      </c>
      <c r="AY586" s="235" t="s">
        <v>145</v>
      </c>
    </row>
    <row r="587" s="14" customFormat="1">
      <c r="A587" s="14"/>
      <c r="B587" s="236"/>
      <c r="C587" s="237"/>
      <c r="D587" s="227" t="s">
        <v>156</v>
      </c>
      <c r="E587" s="238" t="s">
        <v>19</v>
      </c>
      <c r="F587" s="239" t="s">
        <v>335</v>
      </c>
      <c r="G587" s="237"/>
      <c r="H587" s="240">
        <v>41.700000000000003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156</v>
      </c>
      <c r="AU587" s="246" t="s">
        <v>85</v>
      </c>
      <c r="AV587" s="14" t="s">
        <v>85</v>
      </c>
      <c r="AW587" s="14" t="s">
        <v>37</v>
      </c>
      <c r="AX587" s="14" t="s">
        <v>75</v>
      </c>
      <c r="AY587" s="246" t="s">
        <v>145</v>
      </c>
    </row>
    <row r="588" s="14" customFormat="1">
      <c r="A588" s="14"/>
      <c r="B588" s="236"/>
      <c r="C588" s="237"/>
      <c r="D588" s="227" t="s">
        <v>156</v>
      </c>
      <c r="E588" s="238" t="s">
        <v>19</v>
      </c>
      <c r="F588" s="239" t="s">
        <v>521</v>
      </c>
      <c r="G588" s="237"/>
      <c r="H588" s="240">
        <v>71.495000000000005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6" t="s">
        <v>156</v>
      </c>
      <c r="AU588" s="246" t="s">
        <v>85</v>
      </c>
      <c r="AV588" s="14" t="s">
        <v>85</v>
      </c>
      <c r="AW588" s="14" t="s">
        <v>37</v>
      </c>
      <c r="AX588" s="14" t="s">
        <v>75</v>
      </c>
      <c r="AY588" s="246" t="s">
        <v>145</v>
      </c>
    </row>
    <row r="589" s="16" customFormat="1">
      <c r="A589" s="16"/>
      <c r="B589" s="258"/>
      <c r="C589" s="259"/>
      <c r="D589" s="227" t="s">
        <v>156</v>
      </c>
      <c r="E589" s="260" t="s">
        <v>19</v>
      </c>
      <c r="F589" s="261" t="s">
        <v>166</v>
      </c>
      <c r="G589" s="259"/>
      <c r="H589" s="262">
        <v>113.19499999999999</v>
      </c>
      <c r="I589" s="263"/>
      <c r="J589" s="259"/>
      <c r="K589" s="259"/>
      <c r="L589" s="264"/>
      <c r="M589" s="265"/>
      <c r="N589" s="266"/>
      <c r="O589" s="266"/>
      <c r="P589" s="266"/>
      <c r="Q589" s="266"/>
      <c r="R589" s="266"/>
      <c r="S589" s="266"/>
      <c r="T589" s="267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68" t="s">
        <v>156</v>
      </c>
      <c r="AU589" s="268" t="s">
        <v>85</v>
      </c>
      <c r="AV589" s="16" t="s">
        <v>152</v>
      </c>
      <c r="AW589" s="16" t="s">
        <v>37</v>
      </c>
      <c r="AX589" s="16" t="s">
        <v>83</v>
      </c>
      <c r="AY589" s="268" t="s">
        <v>145</v>
      </c>
    </row>
    <row r="590" s="2" customFormat="1" ht="24.15" customHeight="1">
      <c r="A590" s="41"/>
      <c r="B590" s="42"/>
      <c r="C590" s="207" t="s">
        <v>559</v>
      </c>
      <c r="D590" s="207" t="s">
        <v>147</v>
      </c>
      <c r="E590" s="208" t="s">
        <v>560</v>
      </c>
      <c r="F590" s="209" t="s">
        <v>561</v>
      </c>
      <c r="G590" s="210" t="s">
        <v>150</v>
      </c>
      <c r="H590" s="211">
        <v>1.4359999999999999</v>
      </c>
      <c r="I590" s="212"/>
      <c r="J590" s="213">
        <f>ROUND(I590*H590,2)</f>
        <v>0</v>
      </c>
      <c r="K590" s="209" t="s">
        <v>151</v>
      </c>
      <c r="L590" s="47"/>
      <c r="M590" s="214" t="s">
        <v>19</v>
      </c>
      <c r="N590" s="215" t="s">
        <v>46</v>
      </c>
      <c r="O590" s="87"/>
      <c r="P590" s="216">
        <f>O590*H590</f>
        <v>0</v>
      </c>
      <c r="Q590" s="216">
        <v>0</v>
      </c>
      <c r="R590" s="216">
        <f>Q590*H590</f>
        <v>0</v>
      </c>
      <c r="S590" s="216">
        <v>1.8</v>
      </c>
      <c r="T590" s="217">
        <f>S590*H590</f>
        <v>2.5848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8" t="s">
        <v>152</v>
      </c>
      <c r="AT590" s="218" t="s">
        <v>147</v>
      </c>
      <c r="AU590" s="218" t="s">
        <v>85</v>
      </c>
      <c r="AY590" s="20" t="s">
        <v>145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20" t="s">
        <v>83</v>
      </c>
      <c r="BK590" s="219">
        <f>ROUND(I590*H590,2)</f>
        <v>0</v>
      </c>
      <c r="BL590" s="20" t="s">
        <v>152</v>
      </c>
      <c r="BM590" s="218" t="s">
        <v>562</v>
      </c>
    </row>
    <row r="591" s="2" customFormat="1">
      <c r="A591" s="41"/>
      <c r="B591" s="42"/>
      <c r="C591" s="43"/>
      <c r="D591" s="220" t="s">
        <v>154</v>
      </c>
      <c r="E591" s="43"/>
      <c r="F591" s="221" t="s">
        <v>563</v>
      </c>
      <c r="G591" s="43"/>
      <c r="H591" s="43"/>
      <c r="I591" s="222"/>
      <c r="J591" s="43"/>
      <c r="K591" s="43"/>
      <c r="L591" s="47"/>
      <c r="M591" s="223"/>
      <c r="N591" s="22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154</v>
      </c>
      <c r="AU591" s="20" t="s">
        <v>85</v>
      </c>
    </row>
    <row r="592" s="13" customFormat="1">
      <c r="A592" s="13"/>
      <c r="B592" s="225"/>
      <c r="C592" s="226"/>
      <c r="D592" s="227" t="s">
        <v>156</v>
      </c>
      <c r="E592" s="228" t="s">
        <v>19</v>
      </c>
      <c r="F592" s="229" t="s">
        <v>279</v>
      </c>
      <c r="G592" s="226"/>
      <c r="H592" s="228" t="s">
        <v>19</v>
      </c>
      <c r="I592" s="230"/>
      <c r="J592" s="226"/>
      <c r="K592" s="226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156</v>
      </c>
      <c r="AU592" s="235" t="s">
        <v>85</v>
      </c>
      <c r="AV592" s="13" t="s">
        <v>83</v>
      </c>
      <c r="AW592" s="13" t="s">
        <v>37</v>
      </c>
      <c r="AX592" s="13" t="s">
        <v>75</v>
      </c>
      <c r="AY592" s="235" t="s">
        <v>145</v>
      </c>
    </row>
    <row r="593" s="14" customFormat="1">
      <c r="A593" s="14"/>
      <c r="B593" s="236"/>
      <c r="C593" s="237"/>
      <c r="D593" s="227" t="s">
        <v>156</v>
      </c>
      <c r="E593" s="238" t="s">
        <v>19</v>
      </c>
      <c r="F593" s="239" t="s">
        <v>564</v>
      </c>
      <c r="G593" s="237"/>
      <c r="H593" s="240">
        <v>1.4359999999999999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156</v>
      </c>
      <c r="AU593" s="246" t="s">
        <v>85</v>
      </c>
      <c r="AV593" s="14" t="s">
        <v>85</v>
      </c>
      <c r="AW593" s="14" t="s">
        <v>37</v>
      </c>
      <c r="AX593" s="14" t="s">
        <v>75</v>
      </c>
      <c r="AY593" s="246" t="s">
        <v>145</v>
      </c>
    </row>
    <row r="594" s="16" customFormat="1">
      <c r="A594" s="16"/>
      <c r="B594" s="258"/>
      <c r="C594" s="259"/>
      <c r="D594" s="227" t="s">
        <v>156</v>
      </c>
      <c r="E594" s="260" t="s">
        <v>19</v>
      </c>
      <c r="F594" s="261" t="s">
        <v>166</v>
      </c>
      <c r="G594" s="259"/>
      <c r="H594" s="262">
        <v>1.4359999999999999</v>
      </c>
      <c r="I594" s="263"/>
      <c r="J594" s="259"/>
      <c r="K594" s="259"/>
      <c r="L594" s="264"/>
      <c r="M594" s="265"/>
      <c r="N594" s="266"/>
      <c r="O594" s="266"/>
      <c r="P594" s="266"/>
      <c r="Q594" s="266"/>
      <c r="R594" s="266"/>
      <c r="S594" s="266"/>
      <c r="T594" s="267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68" t="s">
        <v>156</v>
      </c>
      <c r="AU594" s="268" t="s">
        <v>85</v>
      </c>
      <c r="AV594" s="16" t="s">
        <v>152</v>
      </c>
      <c r="AW594" s="16" t="s">
        <v>37</v>
      </c>
      <c r="AX594" s="16" t="s">
        <v>83</v>
      </c>
      <c r="AY594" s="268" t="s">
        <v>145</v>
      </c>
    </row>
    <row r="595" s="2" customFormat="1" ht="24.15" customHeight="1">
      <c r="A595" s="41"/>
      <c r="B595" s="42"/>
      <c r="C595" s="207" t="s">
        <v>565</v>
      </c>
      <c r="D595" s="207" t="s">
        <v>147</v>
      </c>
      <c r="E595" s="208" t="s">
        <v>566</v>
      </c>
      <c r="F595" s="209" t="s">
        <v>567</v>
      </c>
      <c r="G595" s="210" t="s">
        <v>240</v>
      </c>
      <c r="H595" s="211">
        <v>1</v>
      </c>
      <c r="I595" s="212"/>
      <c r="J595" s="213">
        <f>ROUND(I595*H595,2)</f>
        <v>0</v>
      </c>
      <c r="K595" s="209" t="s">
        <v>151</v>
      </c>
      <c r="L595" s="47"/>
      <c r="M595" s="214" t="s">
        <v>19</v>
      </c>
      <c r="N595" s="215" t="s">
        <v>46</v>
      </c>
      <c r="O595" s="87"/>
      <c r="P595" s="216">
        <f>O595*H595</f>
        <v>0</v>
      </c>
      <c r="Q595" s="216">
        <v>0</v>
      </c>
      <c r="R595" s="216">
        <f>Q595*H595</f>
        <v>0</v>
      </c>
      <c r="S595" s="216">
        <v>0.097000000000000003</v>
      </c>
      <c r="T595" s="217">
        <f>S595*H595</f>
        <v>0.097000000000000003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8" t="s">
        <v>152</v>
      </c>
      <c r="AT595" s="218" t="s">
        <v>147</v>
      </c>
      <c r="AU595" s="218" t="s">
        <v>85</v>
      </c>
      <c r="AY595" s="20" t="s">
        <v>145</v>
      </c>
      <c r="BE595" s="219">
        <f>IF(N595="základní",J595,0)</f>
        <v>0</v>
      </c>
      <c r="BF595" s="219">
        <f>IF(N595="snížená",J595,0)</f>
        <v>0</v>
      </c>
      <c r="BG595" s="219">
        <f>IF(N595="zákl. přenesená",J595,0)</f>
        <v>0</v>
      </c>
      <c r="BH595" s="219">
        <f>IF(N595="sníž. přenesená",J595,0)</f>
        <v>0</v>
      </c>
      <c r="BI595" s="219">
        <f>IF(N595="nulová",J595,0)</f>
        <v>0</v>
      </c>
      <c r="BJ595" s="20" t="s">
        <v>83</v>
      </c>
      <c r="BK595" s="219">
        <f>ROUND(I595*H595,2)</f>
        <v>0</v>
      </c>
      <c r="BL595" s="20" t="s">
        <v>152</v>
      </c>
      <c r="BM595" s="218" t="s">
        <v>568</v>
      </c>
    </row>
    <row r="596" s="2" customFormat="1">
      <c r="A596" s="41"/>
      <c r="B596" s="42"/>
      <c r="C596" s="43"/>
      <c r="D596" s="220" t="s">
        <v>154</v>
      </c>
      <c r="E596" s="43"/>
      <c r="F596" s="221" t="s">
        <v>569</v>
      </c>
      <c r="G596" s="43"/>
      <c r="H596" s="43"/>
      <c r="I596" s="222"/>
      <c r="J596" s="43"/>
      <c r="K596" s="43"/>
      <c r="L596" s="47"/>
      <c r="M596" s="223"/>
      <c r="N596" s="224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154</v>
      </c>
      <c r="AU596" s="20" t="s">
        <v>85</v>
      </c>
    </row>
    <row r="597" s="13" customFormat="1">
      <c r="A597" s="13"/>
      <c r="B597" s="225"/>
      <c r="C597" s="226"/>
      <c r="D597" s="227" t="s">
        <v>156</v>
      </c>
      <c r="E597" s="228" t="s">
        <v>19</v>
      </c>
      <c r="F597" s="229" t="s">
        <v>570</v>
      </c>
      <c r="G597" s="226"/>
      <c r="H597" s="228" t="s">
        <v>19</v>
      </c>
      <c r="I597" s="230"/>
      <c r="J597" s="226"/>
      <c r="K597" s="226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156</v>
      </c>
      <c r="AU597" s="235" t="s">
        <v>85</v>
      </c>
      <c r="AV597" s="13" t="s">
        <v>83</v>
      </c>
      <c r="AW597" s="13" t="s">
        <v>37</v>
      </c>
      <c r="AX597" s="13" t="s">
        <v>75</v>
      </c>
      <c r="AY597" s="235" t="s">
        <v>145</v>
      </c>
    </row>
    <row r="598" s="14" customFormat="1">
      <c r="A598" s="14"/>
      <c r="B598" s="236"/>
      <c r="C598" s="237"/>
      <c r="D598" s="227" t="s">
        <v>156</v>
      </c>
      <c r="E598" s="238" t="s">
        <v>19</v>
      </c>
      <c r="F598" s="239" t="s">
        <v>83</v>
      </c>
      <c r="G598" s="237"/>
      <c r="H598" s="240">
        <v>1</v>
      </c>
      <c r="I598" s="241"/>
      <c r="J598" s="237"/>
      <c r="K598" s="237"/>
      <c r="L598" s="242"/>
      <c r="M598" s="243"/>
      <c r="N598" s="244"/>
      <c r="O598" s="244"/>
      <c r="P598" s="244"/>
      <c r="Q598" s="244"/>
      <c r="R598" s="244"/>
      <c r="S598" s="244"/>
      <c r="T598" s="24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6" t="s">
        <v>156</v>
      </c>
      <c r="AU598" s="246" t="s">
        <v>85</v>
      </c>
      <c r="AV598" s="14" t="s">
        <v>85</v>
      </c>
      <c r="AW598" s="14" t="s">
        <v>37</v>
      </c>
      <c r="AX598" s="14" t="s">
        <v>75</v>
      </c>
      <c r="AY598" s="246" t="s">
        <v>145</v>
      </c>
    </row>
    <row r="599" s="16" customFormat="1">
      <c r="A599" s="16"/>
      <c r="B599" s="258"/>
      <c r="C599" s="259"/>
      <c r="D599" s="227" t="s">
        <v>156</v>
      </c>
      <c r="E599" s="260" t="s">
        <v>19</v>
      </c>
      <c r="F599" s="261" t="s">
        <v>166</v>
      </c>
      <c r="G599" s="259"/>
      <c r="H599" s="262">
        <v>1</v>
      </c>
      <c r="I599" s="263"/>
      <c r="J599" s="259"/>
      <c r="K599" s="259"/>
      <c r="L599" s="264"/>
      <c r="M599" s="265"/>
      <c r="N599" s="266"/>
      <c r="O599" s="266"/>
      <c r="P599" s="266"/>
      <c r="Q599" s="266"/>
      <c r="R599" s="266"/>
      <c r="S599" s="266"/>
      <c r="T599" s="267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68" t="s">
        <v>156</v>
      </c>
      <c r="AU599" s="268" t="s">
        <v>85</v>
      </c>
      <c r="AV599" s="16" t="s">
        <v>152</v>
      </c>
      <c r="AW599" s="16" t="s">
        <v>37</v>
      </c>
      <c r="AX599" s="16" t="s">
        <v>83</v>
      </c>
      <c r="AY599" s="268" t="s">
        <v>145</v>
      </c>
    </row>
    <row r="600" s="2" customFormat="1" ht="24.15" customHeight="1">
      <c r="A600" s="41"/>
      <c r="B600" s="42"/>
      <c r="C600" s="207" t="s">
        <v>571</v>
      </c>
      <c r="D600" s="207" t="s">
        <v>147</v>
      </c>
      <c r="E600" s="208" t="s">
        <v>572</v>
      </c>
      <c r="F600" s="209" t="s">
        <v>573</v>
      </c>
      <c r="G600" s="210" t="s">
        <v>313</v>
      </c>
      <c r="H600" s="211">
        <v>6.5</v>
      </c>
      <c r="I600" s="212"/>
      <c r="J600" s="213">
        <f>ROUND(I600*H600,2)</f>
        <v>0</v>
      </c>
      <c r="K600" s="209" t="s">
        <v>151</v>
      </c>
      <c r="L600" s="47"/>
      <c r="M600" s="214" t="s">
        <v>19</v>
      </c>
      <c r="N600" s="215" t="s">
        <v>46</v>
      </c>
      <c r="O600" s="87"/>
      <c r="P600" s="216">
        <f>O600*H600</f>
        <v>0</v>
      </c>
      <c r="Q600" s="216">
        <v>0</v>
      </c>
      <c r="R600" s="216">
        <f>Q600*H600</f>
        <v>0</v>
      </c>
      <c r="S600" s="216">
        <v>0.042000000000000003</v>
      </c>
      <c r="T600" s="217">
        <f>S600*H600</f>
        <v>0.27300000000000002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8" t="s">
        <v>152</v>
      </c>
      <c r="AT600" s="218" t="s">
        <v>147</v>
      </c>
      <c r="AU600" s="218" t="s">
        <v>85</v>
      </c>
      <c r="AY600" s="20" t="s">
        <v>145</v>
      </c>
      <c r="BE600" s="219">
        <f>IF(N600="základní",J600,0)</f>
        <v>0</v>
      </c>
      <c r="BF600" s="219">
        <f>IF(N600="snížená",J600,0)</f>
        <v>0</v>
      </c>
      <c r="BG600" s="219">
        <f>IF(N600="zákl. přenesená",J600,0)</f>
        <v>0</v>
      </c>
      <c r="BH600" s="219">
        <f>IF(N600="sníž. přenesená",J600,0)</f>
        <v>0</v>
      </c>
      <c r="BI600" s="219">
        <f>IF(N600="nulová",J600,0)</f>
        <v>0</v>
      </c>
      <c r="BJ600" s="20" t="s">
        <v>83</v>
      </c>
      <c r="BK600" s="219">
        <f>ROUND(I600*H600,2)</f>
        <v>0</v>
      </c>
      <c r="BL600" s="20" t="s">
        <v>152</v>
      </c>
      <c r="BM600" s="218" t="s">
        <v>574</v>
      </c>
    </row>
    <row r="601" s="2" customFormat="1">
      <c r="A601" s="41"/>
      <c r="B601" s="42"/>
      <c r="C601" s="43"/>
      <c r="D601" s="220" t="s">
        <v>154</v>
      </c>
      <c r="E601" s="43"/>
      <c r="F601" s="221" t="s">
        <v>575</v>
      </c>
      <c r="G601" s="43"/>
      <c r="H601" s="43"/>
      <c r="I601" s="222"/>
      <c r="J601" s="43"/>
      <c r="K601" s="43"/>
      <c r="L601" s="47"/>
      <c r="M601" s="223"/>
      <c r="N601" s="224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154</v>
      </c>
      <c r="AU601" s="20" t="s">
        <v>85</v>
      </c>
    </row>
    <row r="602" s="13" customFormat="1">
      <c r="A602" s="13"/>
      <c r="B602" s="225"/>
      <c r="C602" s="226"/>
      <c r="D602" s="227" t="s">
        <v>156</v>
      </c>
      <c r="E602" s="228" t="s">
        <v>19</v>
      </c>
      <c r="F602" s="229" t="s">
        <v>576</v>
      </c>
      <c r="G602" s="226"/>
      <c r="H602" s="228" t="s">
        <v>19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156</v>
      </c>
      <c r="AU602" s="235" t="s">
        <v>85</v>
      </c>
      <c r="AV602" s="13" t="s">
        <v>83</v>
      </c>
      <c r="AW602" s="13" t="s">
        <v>37</v>
      </c>
      <c r="AX602" s="13" t="s">
        <v>75</v>
      </c>
      <c r="AY602" s="235" t="s">
        <v>145</v>
      </c>
    </row>
    <row r="603" s="14" customFormat="1">
      <c r="A603" s="14"/>
      <c r="B603" s="236"/>
      <c r="C603" s="237"/>
      <c r="D603" s="227" t="s">
        <v>156</v>
      </c>
      <c r="E603" s="238" t="s">
        <v>19</v>
      </c>
      <c r="F603" s="239" t="s">
        <v>577</v>
      </c>
      <c r="G603" s="237"/>
      <c r="H603" s="240">
        <v>6.5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156</v>
      </c>
      <c r="AU603" s="246" t="s">
        <v>85</v>
      </c>
      <c r="AV603" s="14" t="s">
        <v>85</v>
      </c>
      <c r="AW603" s="14" t="s">
        <v>37</v>
      </c>
      <c r="AX603" s="14" t="s">
        <v>75</v>
      </c>
      <c r="AY603" s="246" t="s">
        <v>145</v>
      </c>
    </row>
    <row r="604" s="16" customFormat="1">
      <c r="A604" s="16"/>
      <c r="B604" s="258"/>
      <c r="C604" s="259"/>
      <c r="D604" s="227" t="s">
        <v>156</v>
      </c>
      <c r="E604" s="260" t="s">
        <v>19</v>
      </c>
      <c r="F604" s="261" t="s">
        <v>166</v>
      </c>
      <c r="G604" s="259"/>
      <c r="H604" s="262">
        <v>6.5</v>
      </c>
      <c r="I604" s="263"/>
      <c r="J604" s="259"/>
      <c r="K604" s="259"/>
      <c r="L604" s="264"/>
      <c r="M604" s="265"/>
      <c r="N604" s="266"/>
      <c r="O604" s="266"/>
      <c r="P604" s="266"/>
      <c r="Q604" s="266"/>
      <c r="R604" s="266"/>
      <c r="S604" s="266"/>
      <c r="T604" s="267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268" t="s">
        <v>156</v>
      </c>
      <c r="AU604" s="268" t="s">
        <v>85</v>
      </c>
      <c r="AV604" s="16" t="s">
        <v>152</v>
      </c>
      <c r="AW604" s="16" t="s">
        <v>37</v>
      </c>
      <c r="AX604" s="16" t="s">
        <v>83</v>
      </c>
      <c r="AY604" s="268" t="s">
        <v>145</v>
      </c>
    </row>
    <row r="605" s="2" customFormat="1" ht="24.15" customHeight="1">
      <c r="A605" s="41"/>
      <c r="B605" s="42"/>
      <c r="C605" s="207" t="s">
        <v>578</v>
      </c>
      <c r="D605" s="207" t="s">
        <v>147</v>
      </c>
      <c r="E605" s="208" t="s">
        <v>579</v>
      </c>
      <c r="F605" s="209" t="s">
        <v>580</v>
      </c>
      <c r="G605" s="210" t="s">
        <v>313</v>
      </c>
      <c r="H605" s="211">
        <v>4</v>
      </c>
      <c r="I605" s="212"/>
      <c r="J605" s="213">
        <f>ROUND(I605*H605,2)</f>
        <v>0</v>
      </c>
      <c r="K605" s="209" t="s">
        <v>151</v>
      </c>
      <c r="L605" s="47"/>
      <c r="M605" s="214" t="s">
        <v>19</v>
      </c>
      <c r="N605" s="215" t="s">
        <v>46</v>
      </c>
      <c r="O605" s="87"/>
      <c r="P605" s="216">
        <f>O605*H605</f>
        <v>0</v>
      </c>
      <c r="Q605" s="216">
        <v>0.00123</v>
      </c>
      <c r="R605" s="216">
        <f>Q605*H605</f>
        <v>0.0049199999999999999</v>
      </c>
      <c r="S605" s="216">
        <v>0.017000000000000001</v>
      </c>
      <c r="T605" s="217">
        <f>S605*H605</f>
        <v>0.068000000000000005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152</v>
      </c>
      <c r="AT605" s="218" t="s">
        <v>147</v>
      </c>
      <c r="AU605" s="218" t="s">
        <v>85</v>
      </c>
      <c r="AY605" s="20" t="s">
        <v>145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20" t="s">
        <v>83</v>
      </c>
      <c r="BK605" s="219">
        <f>ROUND(I605*H605,2)</f>
        <v>0</v>
      </c>
      <c r="BL605" s="20" t="s">
        <v>152</v>
      </c>
      <c r="BM605" s="218" t="s">
        <v>581</v>
      </c>
    </row>
    <row r="606" s="2" customFormat="1">
      <c r="A606" s="41"/>
      <c r="B606" s="42"/>
      <c r="C606" s="43"/>
      <c r="D606" s="220" t="s">
        <v>154</v>
      </c>
      <c r="E606" s="43"/>
      <c r="F606" s="221" t="s">
        <v>582</v>
      </c>
      <c r="G606" s="43"/>
      <c r="H606" s="43"/>
      <c r="I606" s="222"/>
      <c r="J606" s="43"/>
      <c r="K606" s="43"/>
      <c r="L606" s="47"/>
      <c r="M606" s="223"/>
      <c r="N606" s="224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154</v>
      </c>
      <c r="AU606" s="20" t="s">
        <v>85</v>
      </c>
    </row>
    <row r="607" s="13" customFormat="1">
      <c r="A607" s="13"/>
      <c r="B607" s="225"/>
      <c r="C607" s="226"/>
      <c r="D607" s="227" t="s">
        <v>156</v>
      </c>
      <c r="E607" s="228" t="s">
        <v>19</v>
      </c>
      <c r="F607" s="229" t="s">
        <v>583</v>
      </c>
      <c r="G607" s="226"/>
      <c r="H607" s="228" t="s">
        <v>19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156</v>
      </c>
      <c r="AU607" s="235" t="s">
        <v>85</v>
      </c>
      <c r="AV607" s="13" t="s">
        <v>83</v>
      </c>
      <c r="AW607" s="13" t="s">
        <v>37</v>
      </c>
      <c r="AX607" s="13" t="s">
        <v>75</v>
      </c>
      <c r="AY607" s="235" t="s">
        <v>145</v>
      </c>
    </row>
    <row r="608" s="14" customFormat="1">
      <c r="A608" s="14"/>
      <c r="B608" s="236"/>
      <c r="C608" s="237"/>
      <c r="D608" s="227" t="s">
        <v>156</v>
      </c>
      <c r="E608" s="238" t="s">
        <v>19</v>
      </c>
      <c r="F608" s="239" t="s">
        <v>584</v>
      </c>
      <c r="G608" s="237"/>
      <c r="H608" s="240">
        <v>4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156</v>
      </c>
      <c r="AU608" s="246" t="s">
        <v>85</v>
      </c>
      <c r="AV608" s="14" t="s">
        <v>85</v>
      </c>
      <c r="AW608" s="14" t="s">
        <v>37</v>
      </c>
      <c r="AX608" s="14" t="s">
        <v>75</v>
      </c>
      <c r="AY608" s="246" t="s">
        <v>145</v>
      </c>
    </row>
    <row r="609" s="16" customFormat="1">
      <c r="A609" s="16"/>
      <c r="B609" s="258"/>
      <c r="C609" s="259"/>
      <c r="D609" s="227" t="s">
        <v>156</v>
      </c>
      <c r="E609" s="260" t="s">
        <v>19</v>
      </c>
      <c r="F609" s="261" t="s">
        <v>166</v>
      </c>
      <c r="G609" s="259"/>
      <c r="H609" s="262">
        <v>4</v>
      </c>
      <c r="I609" s="263"/>
      <c r="J609" s="259"/>
      <c r="K609" s="259"/>
      <c r="L609" s="264"/>
      <c r="M609" s="265"/>
      <c r="N609" s="266"/>
      <c r="O609" s="266"/>
      <c r="P609" s="266"/>
      <c r="Q609" s="266"/>
      <c r="R609" s="266"/>
      <c r="S609" s="266"/>
      <c r="T609" s="267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68" t="s">
        <v>156</v>
      </c>
      <c r="AU609" s="268" t="s">
        <v>85</v>
      </c>
      <c r="AV609" s="16" t="s">
        <v>152</v>
      </c>
      <c r="AW609" s="16" t="s">
        <v>37</v>
      </c>
      <c r="AX609" s="16" t="s">
        <v>83</v>
      </c>
      <c r="AY609" s="268" t="s">
        <v>145</v>
      </c>
    </row>
    <row r="610" s="2" customFormat="1" ht="24.15" customHeight="1">
      <c r="A610" s="41"/>
      <c r="B610" s="42"/>
      <c r="C610" s="207" t="s">
        <v>585</v>
      </c>
      <c r="D610" s="207" t="s">
        <v>147</v>
      </c>
      <c r="E610" s="208" t="s">
        <v>586</v>
      </c>
      <c r="F610" s="209" t="s">
        <v>587</v>
      </c>
      <c r="G610" s="210" t="s">
        <v>313</v>
      </c>
      <c r="H610" s="211">
        <v>3</v>
      </c>
      <c r="I610" s="212"/>
      <c r="J610" s="213">
        <f>ROUND(I610*H610,2)</f>
        <v>0</v>
      </c>
      <c r="K610" s="209" t="s">
        <v>151</v>
      </c>
      <c r="L610" s="47"/>
      <c r="M610" s="214" t="s">
        <v>19</v>
      </c>
      <c r="N610" s="215" t="s">
        <v>46</v>
      </c>
      <c r="O610" s="87"/>
      <c r="P610" s="216">
        <f>O610*H610</f>
        <v>0</v>
      </c>
      <c r="Q610" s="216">
        <v>0.0012800000000000001</v>
      </c>
      <c r="R610" s="216">
        <f>Q610*H610</f>
        <v>0.0038400000000000005</v>
      </c>
      <c r="S610" s="216">
        <v>0.021000000000000001</v>
      </c>
      <c r="T610" s="217">
        <f>S610*H610</f>
        <v>0.063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8" t="s">
        <v>152</v>
      </c>
      <c r="AT610" s="218" t="s">
        <v>147</v>
      </c>
      <c r="AU610" s="218" t="s">
        <v>85</v>
      </c>
      <c r="AY610" s="20" t="s">
        <v>145</v>
      </c>
      <c r="BE610" s="219">
        <f>IF(N610="základní",J610,0)</f>
        <v>0</v>
      </c>
      <c r="BF610" s="219">
        <f>IF(N610="snížená",J610,0)</f>
        <v>0</v>
      </c>
      <c r="BG610" s="219">
        <f>IF(N610="zákl. přenesená",J610,0)</f>
        <v>0</v>
      </c>
      <c r="BH610" s="219">
        <f>IF(N610="sníž. přenesená",J610,0)</f>
        <v>0</v>
      </c>
      <c r="BI610" s="219">
        <f>IF(N610="nulová",J610,0)</f>
        <v>0</v>
      </c>
      <c r="BJ610" s="20" t="s">
        <v>83</v>
      </c>
      <c r="BK610" s="219">
        <f>ROUND(I610*H610,2)</f>
        <v>0</v>
      </c>
      <c r="BL610" s="20" t="s">
        <v>152</v>
      </c>
      <c r="BM610" s="218" t="s">
        <v>588</v>
      </c>
    </row>
    <row r="611" s="2" customFormat="1">
      <c r="A611" s="41"/>
      <c r="B611" s="42"/>
      <c r="C611" s="43"/>
      <c r="D611" s="220" t="s">
        <v>154</v>
      </c>
      <c r="E611" s="43"/>
      <c r="F611" s="221" t="s">
        <v>589</v>
      </c>
      <c r="G611" s="43"/>
      <c r="H611" s="43"/>
      <c r="I611" s="222"/>
      <c r="J611" s="43"/>
      <c r="K611" s="43"/>
      <c r="L611" s="47"/>
      <c r="M611" s="223"/>
      <c r="N611" s="224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154</v>
      </c>
      <c r="AU611" s="20" t="s">
        <v>85</v>
      </c>
    </row>
    <row r="612" s="13" customFormat="1">
      <c r="A612" s="13"/>
      <c r="B612" s="225"/>
      <c r="C612" s="226"/>
      <c r="D612" s="227" t="s">
        <v>156</v>
      </c>
      <c r="E612" s="228" t="s">
        <v>19</v>
      </c>
      <c r="F612" s="229" t="s">
        <v>590</v>
      </c>
      <c r="G612" s="226"/>
      <c r="H612" s="228" t="s">
        <v>19</v>
      </c>
      <c r="I612" s="230"/>
      <c r="J612" s="226"/>
      <c r="K612" s="226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156</v>
      </c>
      <c r="AU612" s="235" t="s">
        <v>85</v>
      </c>
      <c r="AV612" s="13" t="s">
        <v>83</v>
      </c>
      <c r="AW612" s="13" t="s">
        <v>37</v>
      </c>
      <c r="AX612" s="13" t="s">
        <v>75</v>
      </c>
      <c r="AY612" s="235" t="s">
        <v>145</v>
      </c>
    </row>
    <row r="613" s="14" customFormat="1">
      <c r="A613" s="14"/>
      <c r="B613" s="236"/>
      <c r="C613" s="237"/>
      <c r="D613" s="227" t="s">
        <v>156</v>
      </c>
      <c r="E613" s="238" t="s">
        <v>19</v>
      </c>
      <c r="F613" s="239" t="s">
        <v>591</v>
      </c>
      <c r="G613" s="237"/>
      <c r="H613" s="240">
        <v>3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156</v>
      </c>
      <c r="AU613" s="246" t="s">
        <v>85</v>
      </c>
      <c r="AV613" s="14" t="s">
        <v>85</v>
      </c>
      <c r="AW613" s="14" t="s">
        <v>37</v>
      </c>
      <c r="AX613" s="14" t="s">
        <v>75</v>
      </c>
      <c r="AY613" s="246" t="s">
        <v>145</v>
      </c>
    </row>
    <row r="614" s="16" customFormat="1">
      <c r="A614" s="16"/>
      <c r="B614" s="258"/>
      <c r="C614" s="259"/>
      <c r="D614" s="227" t="s">
        <v>156</v>
      </c>
      <c r="E614" s="260" t="s">
        <v>19</v>
      </c>
      <c r="F614" s="261" t="s">
        <v>166</v>
      </c>
      <c r="G614" s="259"/>
      <c r="H614" s="262">
        <v>3</v>
      </c>
      <c r="I614" s="263"/>
      <c r="J614" s="259"/>
      <c r="K614" s="259"/>
      <c r="L614" s="264"/>
      <c r="M614" s="265"/>
      <c r="N614" s="266"/>
      <c r="O614" s="266"/>
      <c r="P614" s="266"/>
      <c r="Q614" s="266"/>
      <c r="R614" s="266"/>
      <c r="S614" s="266"/>
      <c r="T614" s="267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268" t="s">
        <v>156</v>
      </c>
      <c r="AU614" s="268" t="s">
        <v>85</v>
      </c>
      <c r="AV614" s="16" t="s">
        <v>152</v>
      </c>
      <c r="AW614" s="16" t="s">
        <v>37</v>
      </c>
      <c r="AX614" s="16" t="s">
        <v>83</v>
      </c>
      <c r="AY614" s="268" t="s">
        <v>145</v>
      </c>
    </row>
    <row r="615" s="2" customFormat="1" ht="24.15" customHeight="1">
      <c r="A615" s="41"/>
      <c r="B615" s="42"/>
      <c r="C615" s="207" t="s">
        <v>592</v>
      </c>
      <c r="D615" s="207" t="s">
        <v>147</v>
      </c>
      <c r="E615" s="208" t="s">
        <v>593</v>
      </c>
      <c r="F615" s="209" t="s">
        <v>594</v>
      </c>
      <c r="G615" s="210" t="s">
        <v>313</v>
      </c>
      <c r="H615" s="211">
        <v>4</v>
      </c>
      <c r="I615" s="212"/>
      <c r="J615" s="213">
        <f>ROUND(I615*H615,2)</f>
        <v>0</v>
      </c>
      <c r="K615" s="209" t="s">
        <v>151</v>
      </c>
      <c r="L615" s="47"/>
      <c r="M615" s="214" t="s">
        <v>19</v>
      </c>
      <c r="N615" s="215" t="s">
        <v>46</v>
      </c>
      <c r="O615" s="87"/>
      <c r="P615" s="216">
        <f>O615*H615</f>
        <v>0</v>
      </c>
      <c r="Q615" s="216">
        <v>0.00142</v>
      </c>
      <c r="R615" s="216">
        <f>Q615*H615</f>
        <v>0.0056800000000000002</v>
      </c>
      <c r="S615" s="216">
        <v>0.029000000000000001</v>
      </c>
      <c r="T615" s="217">
        <f>S615*H615</f>
        <v>0.11600000000000001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8" t="s">
        <v>152</v>
      </c>
      <c r="AT615" s="218" t="s">
        <v>147</v>
      </c>
      <c r="AU615" s="218" t="s">
        <v>85</v>
      </c>
      <c r="AY615" s="20" t="s">
        <v>145</v>
      </c>
      <c r="BE615" s="219">
        <f>IF(N615="základní",J615,0)</f>
        <v>0</v>
      </c>
      <c r="BF615" s="219">
        <f>IF(N615="snížená",J615,0)</f>
        <v>0</v>
      </c>
      <c r="BG615" s="219">
        <f>IF(N615="zákl. přenesená",J615,0)</f>
        <v>0</v>
      </c>
      <c r="BH615" s="219">
        <f>IF(N615="sníž. přenesená",J615,0)</f>
        <v>0</v>
      </c>
      <c r="BI615" s="219">
        <f>IF(N615="nulová",J615,0)</f>
        <v>0</v>
      </c>
      <c r="BJ615" s="20" t="s">
        <v>83</v>
      </c>
      <c r="BK615" s="219">
        <f>ROUND(I615*H615,2)</f>
        <v>0</v>
      </c>
      <c r="BL615" s="20" t="s">
        <v>152</v>
      </c>
      <c r="BM615" s="218" t="s">
        <v>595</v>
      </c>
    </row>
    <row r="616" s="2" customFormat="1">
      <c r="A616" s="41"/>
      <c r="B616" s="42"/>
      <c r="C616" s="43"/>
      <c r="D616" s="220" t="s">
        <v>154</v>
      </c>
      <c r="E616" s="43"/>
      <c r="F616" s="221" t="s">
        <v>596</v>
      </c>
      <c r="G616" s="43"/>
      <c r="H616" s="43"/>
      <c r="I616" s="222"/>
      <c r="J616" s="43"/>
      <c r="K616" s="43"/>
      <c r="L616" s="47"/>
      <c r="M616" s="223"/>
      <c r="N616" s="22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154</v>
      </c>
      <c r="AU616" s="20" t="s">
        <v>85</v>
      </c>
    </row>
    <row r="617" s="13" customFormat="1">
      <c r="A617" s="13"/>
      <c r="B617" s="225"/>
      <c r="C617" s="226"/>
      <c r="D617" s="227" t="s">
        <v>156</v>
      </c>
      <c r="E617" s="228" t="s">
        <v>19</v>
      </c>
      <c r="F617" s="229" t="s">
        <v>583</v>
      </c>
      <c r="G617" s="226"/>
      <c r="H617" s="228" t="s">
        <v>19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156</v>
      </c>
      <c r="AU617" s="235" t="s">
        <v>85</v>
      </c>
      <c r="AV617" s="13" t="s">
        <v>83</v>
      </c>
      <c r="AW617" s="13" t="s">
        <v>37</v>
      </c>
      <c r="AX617" s="13" t="s">
        <v>75</v>
      </c>
      <c r="AY617" s="235" t="s">
        <v>145</v>
      </c>
    </row>
    <row r="618" s="14" customFormat="1">
      <c r="A618" s="14"/>
      <c r="B618" s="236"/>
      <c r="C618" s="237"/>
      <c r="D618" s="227" t="s">
        <v>156</v>
      </c>
      <c r="E618" s="238" t="s">
        <v>19</v>
      </c>
      <c r="F618" s="239" t="s">
        <v>584</v>
      </c>
      <c r="G618" s="237"/>
      <c r="H618" s="240">
        <v>4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6" t="s">
        <v>156</v>
      </c>
      <c r="AU618" s="246" t="s">
        <v>85</v>
      </c>
      <c r="AV618" s="14" t="s">
        <v>85</v>
      </c>
      <c r="AW618" s="14" t="s">
        <v>37</v>
      </c>
      <c r="AX618" s="14" t="s">
        <v>75</v>
      </c>
      <c r="AY618" s="246" t="s">
        <v>145</v>
      </c>
    </row>
    <row r="619" s="16" customFormat="1">
      <c r="A619" s="16"/>
      <c r="B619" s="258"/>
      <c r="C619" s="259"/>
      <c r="D619" s="227" t="s">
        <v>156</v>
      </c>
      <c r="E619" s="260" t="s">
        <v>19</v>
      </c>
      <c r="F619" s="261" t="s">
        <v>166</v>
      </c>
      <c r="G619" s="259"/>
      <c r="H619" s="262">
        <v>4</v>
      </c>
      <c r="I619" s="263"/>
      <c r="J619" s="259"/>
      <c r="K619" s="259"/>
      <c r="L619" s="264"/>
      <c r="M619" s="265"/>
      <c r="N619" s="266"/>
      <c r="O619" s="266"/>
      <c r="P619" s="266"/>
      <c r="Q619" s="266"/>
      <c r="R619" s="266"/>
      <c r="S619" s="266"/>
      <c r="T619" s="267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68" t="s">
        <v>156</v>
      </c>
      <c r="AU619" s="268" t="s">
        <v>85</v>
      </c>
      <c r="AV619" s="16" t="s">
        <v>152</v>
      </c>
      <c r="AW619" s="16" t="s">
        <v>37</v>
      </c>
      <c r="AX619" s="16" t="s">
        <v>83</v>
      </c>
      <c r="AY619" s="268" t="s">
        <v>145</v>
      </c>
    </row>
    <row r="620" s="2" customFormat="1" ht="24.15" customHeight="1">
      <c r="A620" s="41"/>
      <c r="B620" s="42"/>
      <c r="C620" s="207" t="s">
        <v>597</v>
      </c>
      <c r="D620" s="207" t="s">
        <v>147</v>
      </c>
      <c r="E620" s="208" t="s">
        <v>598</v>
      </c>
      <c r="F620" s="209" t="s">
        <v>599</v>
      </c>
      <c r="G620" s="210" t="s">
        <v>231</v>
      </c>
      <c r="H620" s="211">
        <v>30</v>
      </c>
      <c r="I620" s="212"/>
      <c r="J620" s="213">
        <f>ROUND(I620*H620,2)</f>
        <v>0</v>
      </c>
      <c r="K620" s="209" t="s">
        <v>151</v>
      </c>
      <c r="L620" s="47"/>
      <c r="M620" s="214" t="s">
        <v>19</v>
      </c>
      <c r="N620" s="215" t="s">
        <v>46</v>
      </c>
      <c r="O620" s="87"/>
      <c r="P620" s="216">
        <f>O620*H620</f>
        <v>0</v>
      </c>
      <c r="Q620" s="216">
        <v>0</v>
      </c>
      <c r="R620" s="216">
        <f>Q620*H620</f>
        <v>0</v>
      </c>
      <c r="S620" s="216">
        <v>0.068000000000000005</v>
      </c>
      <c r="T620" s="217">
        <f>S620*H620</f>
        <v>2.04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8" t="s">
        <v>152</v>
      </c>
      <c r="AT620" s="218" t="s">
        <v>147</v>
      </c>
      <c r="AU620" s="218" t="s">
        <v>85</v>
      </c>
      <c r="AY620" s="20" t="s">
        <v>145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20" t="s">
        <v>83</v>
      </c>
      <c r="BK620" s="219">
        <f>ROUND(I620*H620,2)</f>
        <v>0</v>
      </c>
      <c r="BL620" s="20" t="s">
        <v>152</v>
      </c>
      <c r="BM620" s="218" t="s">
        <v>600</v>
      </c>
    </row>
    <row r="621" s="2" customFormat="1">
      <c r="A621" s="41"/>
      <c r="B621" s="42"/>
      <c r="C621" s="43"/>
      <c r="D621" s="220" t="s">
        <v>154</v>
      </c>
      <c r="E621" s="43"/>
      <c r="F621" s="221" t="s">
        <v>601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154</v>
      </c>
      <c r="AU621" s="20" t="s">
        <v>85</v>
      </c>
    </row>
    <row r="622" s="13" customFormat="1">
      <c r="A622" s="13"/>
      <c r="B622" s="225"/>
      <c r="C622" s="226"/>
      <c r="D622" s="227" t="s">
        <v>156</v>
      </c>
      <c r="E622" s="228" t="s">
        <v>19</v>
      </c>
      <c r="F622" s="229" t="s">
        <v>384</v>
      </c>
      <c r="G622" s="226"/>
      <c r="H622" s="228" t="s">
        <v>19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156</v>
      </c>
      <c r="AU622" s="235" t="s">
        <v>85</v>
      </c>
      <c r="AV622" s="13" t="s">
        <v>83</v>
      </c>
      <c r="AW622" s="13" t="s">
        <v>37</v>
      </c>
      <c r="AX622" s="13" t="s">
        <v>75</v>
      </c>
      <c r="AY622" s="235" t="s">
        <v>145</v>
      </c>
    </row>
    <row r="623" s="14" customFormat="1">
      <c r="A623" s="14"/>
      <c r="B623" s="236"/>
      <c r="C623" s="237"/>
      <c r="D623" s="227" t="s">
        <v>156</v>
      </c>
      <c r="E623" s="238" t="s">
        <v>19</v>
      </c>
      <c r="F623" s="239" t="s">
        <v>385</v>
      </c>
      <c r="G623" s="237"/>
      <c r="H623" s="240">
        <v>30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156</v>
      </c>
      <c r="AU623" s="246" t="s">
        <v>85</v>
      </c>
      <c r="AV623" s="14" t="s">
        <v>85</v>
      </c>
      <c r="AW623" s="14" t="s">
        <v>37</v>
      </c>
      <c r="AX623" s="14" t="s">
        <v>75</v>
      </c>
      <c r="AY623" s="246" t="s">
        <v>145</v>
      </c>
    </row>
    <row r="624" s="16" customFormat="1">
      <c r="A624" s="16"/>
      <c r="B624" s="258"/>
      <c r="C624" s="259"/>
      <c r="D624" s="227" t="s">
        <v>156</v>
      </c>
      <c r="E624" s="260" t="s">
        <v>19</v>
      </c>
      <c r="F624" s="261" t="s">
        <v>166</v>
      </c>
      <c r="G624" s="259"/>
      <c r="H624" s="262">
        <v>30</v>
      </c>
      <c r="I624" s="263"/>
      <c r="J624" s="259"/>
      <c r="K624" s="259"/>
      <c r="L624" s="264"/>
      <c r="M624" s="265"/>
      <c r="N624" s="266"/>
      <c r="O624" s="266"/>
      <c r="P624" s="266"/>
      <c r="Q624" s="266"/>
      <c r="R624" s="266"/>
      <c r="S624" s="266"/>
      <c r="T624" s="267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68" t="s">
        <v>156</v>
      </c>
      <c r="AU624" s="268" t="s">
        <v>85</v>
      </c>
      <c r="AV624" s="16" t="s">
        <v>152</v>
      </c>
      <c r="AW624" s="16" t="s">
        <v>37</v>
      </c>
      <c r="AX624" s="16" t="s">
        <v>83</v>
      </c>
      <c r="AY624" s="268" t="s">
        <v>145</v>
      </c>
    </row>
    <row r="625" s="2" customFormat="1" ht="16.5" customHeight="1">
      <c r="A625" s="41"/>
      <c r="B625" s="42"/>
      <c r="C625" s="207" t="s">
        <v>602</v>
      </c>
      <c r="D625" s="207" t="s">
        <v>147</v>
      </c>
      <c r="E625" s="208" t="s">
        <v>603</v>
      </c>
      <c r="F625" s="209" t="s">
        <v>604</v>
      </c>
      <c r="G625" s="210" t="s">
        <v>605</v>
      </c>
      <c r="H625" s="211">
        <v>150</v>
      </c>
      <c r="I625" s="212"/>
      <c r="J625" s="213">
        <f>ROUND(I625*H625,2)</f>
        <v>0</v>
      </c>
      <c r="K625" s="209" t="s">
        <v>151</v>
      </c>
      <c r="L625" s="47"/>
      <c r="M625" s="214" t="s">
        <v>19</v>
      </c>
      <c r="N625" s="215" t="s">
        <v>46</v>
      </c>
      <c r="O625" s="87"/>
      <c r="P625" s="216">
        <f>O625*H625</f>
        <v>0</v>
      </c>
      <c r="Q625" s="216">
        <v>0</v>
      </c>
      <c r="R625" s="216">
        <f>Q625*H625</f>
        <v>0</v>
      </c>
      <c r="S625" s="216">
        <v>0</v>
      </c>
      <c r="T625" s="217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8" t="s">
        <v>152</v>
      </c>
      <c r="AT625" s="218" t="s">
        <v>147</v>
      </c>
      <c r="AU625" s="218" t="s">
        <v>85</v>
      </c>
      <c r="AY625" s="20" t="s">
        <v>145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20" t="s">
        <v>83</v>
      </c>
      <c r="BK625" s="219">
        <f>ROUND(I625*H625,2)</f>
        <v>0</v>
      </c>
      <c r="BL625" s="20" t="s">
        <v>152</v>
      </c>
      <c r="BM625" s="218" t="s">
        <v>606</v>
      </c>
    </row>
    <row r="626" s="2" customFormat="1">
      <c r="A626" s="41"/>
      <c r="B626" s="42"/>
      <c r="C626" s="43"/>
      <c r="D626" s="220" t="s">
        <v>154</v>
      </c>
      <c r="E626" s="43"/>
      <c r="F626" s="221" t="s">
        <v>607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154</v>
      </c>
      <c r="AU626" s="20" t="s">
        <v>85</v>
      </c>
    </row>
    <row r="627" s="2" customFormat="1" ht="16.5" customHeight="1">
      <c r="A627" s="41"/>
      <c r="B627" s="42"/>
      <c r="C627" s="207" t="s">
        <v>608</v>
      </c>
      <c r="D627" s="207" t="s">
        <v>147</v>
      </c>
      <c r="E627" s="208" t="s">
        <v>609</v>
      </c>
      <c r="F627" s="209" t="s">
        <v>610</v>
      </c>
      <c r="G627" s="210" t="s">
        <v>611</v>
      </c>
      <c r="H627" s="211">
        <v>1</v>
      </c>
      <c r="I627" s="212"/>
      <c r="J627" s="213">
        <f>ROUND(I627*H627,2)</f>
        <v>0</v>
      </c>
      <c r="K627" s="209" t="s">
        <v>151</v>
      </c>
      <c r="L627" s="47"/>
      <c r="M627" s="214" t="s">
        <v>19</v>
      </c>
      <c r="N627" s="215" t="s">
        <v>46</v>
      </c>
      <c r="O627" s="87"/>
      <c r="P627" s="216">
        <f>O627*H627</f>
        <v>0</v>
      </c>
      <c r="Q627" s="216">
        <v>0</v>
      </c>
      <c r="R627" s="216">
        <f>Q627*H627</f>
        <v>0</v>
      </c>
      <c r="S627" s="216">
        <v>0</v>
      </c>
      <c r="T627" s="217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8" t="s">
        <v>152</v>
      </c>
      <c r="AT627" s="218" t="s">
        <v>147</v>
      </c>
      <c r="AU627" s="218" t="s">
        <v>85</v>
      </c>
      <c r="AY627" s="20" t="s">
        <v>145</v>
      </c>
      <c r="BE627" s="219">
        <f>IF(N627="základní",J627,0)</f>
        <v>0</v>
      </c>
      <c r="BF627" s="219">
        <f>IF(N627="snížená",J627,0)</f>
        <v>0</v>
      </c>
      <c r="BG627" s="219">
        <f>IF(N627="zákl. přenesená",J627,0)</f>
        <v>0</v>
      </c>
      <c r="BH627" s="219">
        <f>IF(N627="sníž. přenesená",J627,0)</f>
        <v>0</v>
      </c>
      <c r="BI627" s="219">
        <f>IF(N627="nulová",J627,0)</f>
        <v>0</v>
      </c>
      <c r="BJ627" s="20" t="s">
        <v>83</v>
      </c>
      <c r="BK627" s="219">
        <f>ROUND(I627*H627,2)</f>
        <v>0</v>
      </c>
      <c r="BL627" s="20" t="s">
        <v>152</v>
      </c>
      <c r="BM627" s="218" t="s">
        <v>612</v>
      </c>
    </row>
    <row r="628" s="2" customFormat="1">
      <c r="A628" s="41"/>
      <c r="B628" s="42"/>
      <c r="C628" s="43"/>
      <c r="D628" s="220" t="s">
        <v>154</v>
      </c>
      <c r="E628" s="43"/>
      <c r="F628" s="221" t="s">
        <v>613</v>
      </c>
      <c r="G628" s="43"/>
      <c r="H628" s="43"/>
      <c r="I628" s="222"/>
      <c r="J628" s="43"/>
      <c r="K628" s="43"/>
      <c r="L628" s="47"/>
      <c r="M628" s="223"/>
      <c r="N628" s="224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154</v>
      </c>
      <c r="AU628" s="20" t="s">
        <v>85</v>
      </c>
    </row>
    <row r="629" s="13" customFormat="1">
      <c r="A629" s="13"/>
      <c r="B629" s="225"/>
      <c r="C629" s="226"/>
      <c r="D629" s="227" t="s">
        <v>156</v>
      </c>
      <c r="E629" s="228" t="s">
        <v>19</v>
      </c>
      <c r="F629" s="229" t="s">
        <v>614</v>
      </c>
      <c r="G629" s="226"/>
      <c r="H629" s="228" t="s">
        <v>19</v>
      </c>
      <c r="I629" s="230"/>
      <c r="J629" s="226"/>
      <c r="K629" s="226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156</v>
      </c>
      <c r="AU629" s="235" t="s">
        <v>85</v>
      </c>
      <c r="AV629" s="13" t="s">
        <v>83</v>
      </c>
      <c r="AW629" s="13" t="s">
        <v>37</v>
      </c>
      <c r="AX629" s="13" t="s">
        <v>75</v>
      </c>
      <c r="AY629" s="235" t="s">
        <v>145</v>
      </c>
    </row>
    <row r="630" s="13" customFormat="1">
      <c r="A630" s="13"/>
      <c r="B630" s="225"/>
      <c r="C630" s="226"/>
      <c r="D630" s="227" t="s">
        <v>156</v>
      </c>
      <c r="E630" s="228" t="s">
        <v>19</v>
      </c>
      <c r="F630" s="229" t="s">
        <v>615</v>
      </c>
      <c r="G630" s="226"/>
      <c r="H630" s="228" t="s">
        <v>19</v>
      </c>
      <c r="I630" s="230"/>
      <c r="J630" s="226"/>
      <c r="K630" s="226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156</v>
      </c>
      <c r="AU630" s="235" t="s">
        <v>85</v>
      </c>
      <c r="AV630" s="13" t="s">
        <v>83</v>
      </c>
      <c r="AW630" s="13" t="s">
        <v>37</v>
      </c>
      <c r="AX630" s="13" t="s">
        <v>75</v>
      </c>
      <c r="AY630" s="235" t="s">
        <v>145</v>
      </c>
    </row>
    <row r="631" s="13" customFormat="1">
      <c r="A631" s="13"/>
      <c r="B631" s="225"/>
      <c r="C631" s="226"/>
      <c r="D631" s="227" t="s">
        <v>156</v>
      </c>
      <c r="E631" s="228" t="s">
        <v>19</v>
      </c>
      <c r="F631" s="229" t="s">
        <v>616</v>
      </c>
      <c r="G631" s="226"/>
      <c r="H631" s="228" t="s">
        <v>19</v>
      </c>
      <c r="I631" s="230"/>
      <c r="J631" s="226"/>
      <c r="K631" s="226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156</v>
      </c>
      <c r="AU631" s="235" t="s">
        <v>85</v>
      </c>
      <c r="AV631" s="13" t="s">
        <v>83</v>
      </c>
      <c r="AW631" s="13" t="s">
        <v>37</v>
      </c>
      <c r="AX631" s="13" t="s">
        <v>75</v>
      </c>
      <c r="AY631" s="235" t="s">
        <v>145</v>
      </c>
    </row>
    <row r="632" s="13" customFormat="1">
      <c r="A632" s="13"/>
      <c r="B632" s="225"/>
      <c r="C632" s="226"/>
      <c r="D632" s="227" t="s">
        <v>156</v>
      </c>
      <c r="E632" s="228" t="s">
        <v>19</v>
      </c>
      <c r="F632" s="229" t="s">
        <v>617</v>
      </c>
      <c r="G632" s="226"/>
      <c r="H632" s="228" t="s">
        <v>19</v>
      </c>
      <c r="I632" s="230"/>
      <c r="J632" s="226"/>
      <c r="K632" s="226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156</v>
      </c>
      <c r="AU632" s="235" t="s">
        <v>85</v>
      </c>
      <c r="AV632" s="13" t="s">
        <v>83</v>
      </c>
      <c r="AW632" s="13" t="s">
        <v>37</v>
      </c>
      <c r="AX632" s="13" t="s">
        <v>75</v>
      </c>
      <c r="AY632" s="235" t="s">
        <v>145</v>
      </c>
    </row>
    <row r="633" s="14" customFormat="1">
      <c r="A633" s="14"/>
      <c r="B633" s="236"/>
      <c r="C633" s="237"/>
      <c r="D633" s="227" t="s">
        <v>156</v>
      </c>
      <c r="E633" s="238" t="s">
        <v>19</v>
      </c>
      <c r="F633" s="239" t="s">
        <v>83</v>
      </c>
      <c r="G633" s="237"/>
      <c r="H633" s="240">
        <v>1</v>
      </c>
      <c r="I633" s="241"/>
      <c r="J633" s="237"/>
      <c r="K633" s="237"/>
      <c r="L633" s="242"/>
      <c r="M633" s="243"/>
      <c r="N633" s="244"/>
      <c r="O633" s="244"/>
      <c r="P633" s="244"/>
      <c r="Q633" s="244"/>
      <c r="R633" s="244"/>
      <c r="S633" s="244"/>
      <c r="T633" s="24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6" t="s">
        <v>156</v>
      </c>
      <c r="AU633" s="246" t="s">
        <v>85</v>
      </c>
      <c r="AV633" s="14" t="s">
        <v>85</v>
      </c>
      <c r="AW633" s="14" t="s">
        <v>37</v>
      </c>
      <c r="AX633" s="14" t="s">
        <v>75</v>
      </c>
      <c r="AY633" s="246" t="s">
        <v>145</v>
      </c>
    </row>
    <row r="634" s="16" customFormat="1">
      <c r="A634" s="16"/>
      <c r="B634" s="258"/>
      <c r="C634" s="259"/>
      <c r="D634" s="227" t="s">
        <v>156</v>
      </c>
      <c r="E634" s="260" t="s">
        <v>19</v>
      </c>
      <c r="F634" s="261" t="s">
        <v>166</v>
      </c>
      <c r="G634" s="259"/>
      <c r="H634" s="262">
        <v>1</v>
      </c>
      <c r="I634" s="263"/>
      <c r="J634" s="259"/>
      <c r="K634" s="259"/>
      <c r="L634" s="264"/>
      <c r="M634" s="265"/>
      <c r="N634" s="266"/>
      <c r="O634" s="266"/>
      <c r="P634" s="266"/>
      <c r="Q634" s="266"/>
      <c r="R634" s="266"/>
      <c r="S634" s="266"/>
      <c r="T634" s="267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T634" s="268" t="s">
        <v>156</v>
      </c>
      <c r="AU634" s="268" t="s">
        <v>85</v>
      </c>
      <c r="AV634" s="16" t="s">
        <v>152</v>
      </c>
      <c r="AW634" s="16" t="s">
        <v>37</v>
      </c>
      <c r="AX634" s="16" t="s">
        <v>83</v>
      </c>
      <c r="AY634" s="268" t="s">
        <v>145</v>
      </c>
    </row>
    <row r="635" s="2" customFormat="1" ht="16.5" customHeight="1">
      <c r="A635" s="41"/>
      <c r="B635" s="42"/>
      <c r="C635" s="207" t="s">
        <v>618</v>
      </c>
      <c r="D635" s="207" t="s">
        <v>147</v>
      </c>
      <c r="E635" s="208" t="s">
        <v>619</v>
      </c>
      <c r="F635" s="209" t="s">
        <v>620</v>
      </c>
      <c r="G635" s="210" t="s">
        <v>231</v>
      </c>
      <c r="H635" s="211">
        <v>80</v>
      </c>
      <c r="I635" s="212"/>
      <c r="J635" s="213">
        <f>ROUND(I635*H635,2)</f>
        <v>0</v>
      </c>
      <c r="K635" s="209" t="s">
        <v>151</v>
      </c>
      <c r="L635" s="47"/>
      <c r="M635" s="214" t="s">
        <v>19</v>
      </c>
      <c r="N635" s="215" t="s">
        <v>46</v>
      </c>
      <c r="O635" s="87"/>
      <c r="P635" s="216">
        <f>O635*H635</f>
        <v>0</v>
      </c>
      <c r="Q635" s="216">
        <v>0</v>
      </c>
      <c r="R635" s="216">
        <f>Q635*H635</f>
        <v>0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152</v>
      </c>
      <c r="AT635" s="218" t="s">
        <v>147</v>
      </c>
      <c r="AU635" s="218" t="s">
        <v>85</v>
      </c>
      <c r="AY635" s="20" t="s">
        <v>145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20" t="s">
        <v>83</v>
      </c>
      <c r="BK635" s="219">
        <f>ROUND(I635*H635,2)</f>
        <v>0</v>
      </c>
      <c r="BL635" s="20" t="s">
        <v>152</v>
      </c>
      <c r="BM635" s="218" t="s">
        <v>621</v>
      </c>
    </row>
    <row r="636" s="2" customFormat="1">
      <c r="A636" s="41"/>
      <c r="B636" s="42"/>
      <c r="C636" s="43"/>
      <c r="D636" s="220" t="s">
        <v>154</v>
      </c>
      <c r="E636" s="43"/>
      <c r="F636" s="221" t="s">
        <v>622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154</v>
      </c>
      <c r="AU636" s="20" t="s">
        <v>85</v>
      </c>
    </row>
    <row r="637" s="13" customFormat="1">
      <c r="A637" s="13"/>
      <c r="B637" s="225"/>
      <c r="C637" s="226"/>
      <c r="D637" s="227" t="s">
        <v>156</v>
      </c>
      <c r="E637" s="228" t="s">
        <v>19</v>
      </c>
      <c r="F637" s="229" t="s">
        <v>623</v>
      </c>
      <c r="G637" s="226"/>
      <c r="H637" s="228" t="s">
        <v>19</v>
      </c>
      <c r="I637" s="230"/>
      <c r="J637" s="226"/>
      <c r="K637" s="226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156</v>
      </c>
      <c r="AU637" s="235" t="s">
        <v>85</v>
      </c>
      <c r="AV637" s="13" t="s">
        <v>83</v>
      </c>
      <c r="AW637" s="13" t="s">
        <v>37</v>
      </c>
      <c r="AX637" s="13" t="s">
        <v>75</v>
      </c>
      <c r="AY637" s="235" t="s">
        <v>145</v>
      </c>
    </row>
    <row r="638" s="14" customFormat="1">
      <c r="A638" s="14"/>
      <c r="B638" s="236"/>
      <c r="C638" s="237"/>
      <c r="D638" s="227" t="s">
        <v>156</v>
      </c>
      <c r="E638" s="238" t="s">
        <v>19</v>
      </c>
      <c r="F638" s="239" t="s">
        <v>624</v>
      </c>
      <c r="G638" s="237"/>
      <c r="H638" s="240">
        <v>80</v>
      </c>
      <c r="I638" s="241"/>
      <c r="J638" s="237"/>
      <c r="K638" s="237"/>
      <c r="L638" s="242"/>
      <c r="M638" s="243"/>
      <c r="N638" s="244"/>
      <c r="O638" s="244"/>
      <c r="P638" s="244"/>
      <c r="Q638" s="244"/>
      <c r="R638" s="244"/>
      <c r="S638" s="244"/>
      <c r="T638" s="245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6" t="s">
        <v>156</v>
      </c>
      <c r="AU638" s="246" t="s">
        <v>85</v>
      </c>
      <c r="AV638" s="14" t="s">
        <v>85</v>
      </c>
      <c r="AW638" s="14" t="s">
        <v>37</v>
      </c>
      <c r="AX638" s="14" t="s">
        <v>75</v>
      </c>
      <c r="AY638" s="246" t="s">
        <v>145</v>
      </c>
    </row>
    <row r="639" s="16" customFormat="1">
      <c r="A639" s="16"/>
      <c r="B639" s="258"/>
      <c r="C639" s="259"/>
      <c r="D639" s="227" t="s">
        <v>156</v>
      </c>
      <c r="E639" s="260" t="s">
        <v>19</v>
      </c>
      <c r="F639" s="261" t="s">
        <v>166</v>
      </c>
      <c r="G639" s="259"/>
      <c r="H639" s="262">
        <v>80</v>
      </c>
      <c r="I639" s="263"/>
      <c r="J639" s="259"/>
      <c r="K639" s="259"/>
      <c r="L639" s="264"/>
      <c r="M639" s="265"/>
      <c r="N639" s="266"/>
      <c r="O639" s="266"/>
      <c r="P639" s="266"/>
      <c r="Q639" s="266"/>
      <c r="R639" s="266"/>
      <c r="S639" s="266"/>
      <c r="T639" s="267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68" t="s">
        <v>156</v>
      </c>
      <c r="AU639" s="268" t="s">
        <v>85</v>
      </c>
      <c r="AV639" s="16" t="s">
        <v>152</v>
      </c>
      <c r="AW639" s="16" t="s">
        <v>37</v>
      </c>
      <c r="AX639" s="16" t="s">
        <v>83</v>
      </c>
      <c r="AY639" s="268" t="s">
        <v>145</v>
      </c>
    </row>
    <row r="640" s="12" customFormat="1" ht="22.8" customHeight="1">
      <c r="A640" s="12"/>
      <c r="B640" s="191"/>
      <c r="C640" s="192"/>
      <c r="D640" s="193" t="s">
        <v>74</v>
      </c>
      <c r="E640" s="205" t="s">
        <v>625</v>
      </c>
      <c r="F640" s="205" t="s">
        <v>626</v>
      </c>
      <c r="G640" s="192"/>
      <c r="H640" s="192"/>
      <c r="I640" s="195"/>
      <c r="J640" s="206">
        <f>BK640</f>
        <v>0</v>
      </c>
      <c r="K640" s="192"/>
      <c r="L640" s="197"/>
      <c r="M640" s="198"/>
      <c r="N640" s="199"/>
      <c r="O640" s="199"/>
      <c r="P640" s="200">
        <f>SUM(P641:P653)</f>
        <v>0</v>
      </c>
      <c r="Q640" s="199"/>
      <c r="R640" s="200">
        <f>SUM(R641:R653)</f>
        <v>0</v>
      </c>
      <c r="S640" s="199"/>
      <c r="T640" s="201">
        <f>SUM(T641:T653)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2" t="s">
        <v>83</v>
      </c>
      <c r="AT640" s="203" t="s">
        <v>74</v>
      </c>
      <c r="AU640" s="203" t="s">
        <v>83</v>
      </c>
      <c r="AY640" s="202" t="s">
        <v>145</v>
      </c>
      <c r="BK640" s="204">
        <f>SUM(BK641:BK653)</f>
        <v>0</v>
      </c>
    </row>
    <row r="641" s="2" customFormat="1" ht="24.15" customHeight="1">
      <c r="A641" s="41"/>
      <c r="B641" s="42"/>
      <c r="C641" s="207" t="s">
        <v>627</v>
      </c>
      <c r="D641" s="207" t="s">
        <v>147</v>
      </c>
      <c r="E641" s="208" t="s">
        <v>628</v>
      </c>
      <c r="F641" s="209" t="s">
        <v>629</v>
      </c>
      <c r="G641" s="210" t="s">
        <v>204</v>
      </c>
      <c r="H641" s="211">
        <v>74.796999999999997</v>
      </c>
      <c r="I641" s="212"/>
      <c r="J641" s="213">
        <f>ROUND(I641*H641,2)</f>
        <v>0</v>
      </c>
      <c r="K641" s="209" t="s">
        <v>151</v>
      </c>
      <c r="L641" s="47"/>
      <c r="M641" s="214" t="s">
        <v>19</v>
      </c>
      <c r="N641" s="215" t="s">
        <v>46</v>
      </c>
      <c r="O641" s="87"/>
      <c r="P641" s="216">
        <f>O641*H641</f>
        <v>0</v>
      </c>
      <c r="Q641" s="216">
        <v>0</v>
      </c>
      <c r="R641" s="216">
        <f>Q641*H641</f>
        <v>0</v>
      </c>
      <c r="S641" s="216">
        <v>0</v>
      </c>
      <c r="T641" s="217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8" t="s">
        <v>152</v>
      </c>
      <c r="AT641" s="218" t="s">
        <v>147</v>
      </c>
      <c r="AU641" s="218" t="s">
        <v>85</v>
      </c>
      <c r="AY641" s="20" t="s">
        <v>145</v>
      </c>
      <c r="BE641" s="219">
        <f>IF(N641="základní",J641,0)</f>
        <v>0</v>
      </c>
      <c r="BF641" s="219">
        <f>IF(N641="snížená",J641,0)</f>
        <v>0</v>
      </c>
      <c r="BG641" s="219">
        <f>IF(N641="zákl. přenesená",J641,0)</f>
        <v>0</v>
      </c>
      <c r="BH641" s="219">
        <f>IF(N641="sníž. přenesená",J641,0)</f>
        <v>0</v>
      </c>
      <c r="BI641" s="219">
        <f>IF(N641="nulová",J641,0)</f>
        <v>0</v>
      </c>
      <c r="BJ641" s="20" t="s">
        <v>83</v>
      </c>
      <c r="BK641" s="219">
        <f>ROUND(I641*H641,2)</f>
        <v>0</v>
      </c>
      <c r="BL641" s="20" t="s">
        <v>152</v>
      </c>
      <c r="BM641" s="218" t="s">
        <v>630</v>
      </c>
    </row>
    <row r="642" s="2" customFormat="1">
      <c r="A642" s="41"/>
      <c r="B642" s="42"/>
      <c r="C642" s="43"/>
      <c r="D642" s="220" t="s">
        <v>154</v>
      </c>
      <c r="E642" s="43"/>
      <c r="F642" s="221" t="s">
        <v>631</v>
      </c>
      <c r="G642" s="43"/>
      <c r="H642" s="43"/>
      <c r="I642" s="222"/>
      <c r="J642" s="43"/>
      <c r="K642" s="43"/>
      <c r="L642" s="47"/>
      <c r="M642" s="223"/>
      <c r="N642" s="224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154</v>
      </c>
      <c r="AU642" s="20" t="s">
        <v>85</v>
      </c>
    </row>
    <row r="643" s="2" customFormat="1" ht="21.75" customHeight="1">
      <c r="A643" s="41"/>
      <c r="B643" s="42"/>
      <c r="C643" s="207" t="s">
        <v>632</v>
      </c>
      <c r="D643" s="207" t="s">
        <v>147</v>
      </c>
      <c r="E643" s="208" t="s">
        <v>633</v>
      </c>
      <c r="F643" s="209" t="s">
        <v>634</v>
      </c>
      <c r="G643" s="210" t="s">
        <v>204</v>
      </c>
      <c r="H643" s="211">
        <v>74.796999999999997</v>
      </c>
      <c r="I643" s="212"/>
      <c r="J643" s="213">
        <f>ROUND(I643*H643,2)</f>
        <v>0</v>
      </c>
      <c r="K643" s="209" t="s">
        <v>151</v>
      </c>
      <c r="L643" s="47"/>
      <c r="M643" s="214" t="s">
        <v>19</v>
      </c>
      <c r="N643" s="215" t="s">
        <v>46</v>
      </c>
      <c r="O643" s="87"/>
      <c r="P643" s="216">
        <f>O643*H643</f>
        <v>0</v>
      </c>
      <c r="Q643" s="216">
        <v>0</v>
      </c>
      <c r="R643" s="216">
        <f>Q643*H643</f>
        <v>0</v>
      </c>
      <c r="S643" s="216">
        <v>0</v>
      </c>
      <c r="T643" s="217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8" t="s">
        <v>152</v>
      </c>
      <c r="AT643" s="218" t="s">
        <v>147</v>
      </c>
      <c r="AU643" s="218" t="s">
        <v>85</v>
      </c>
      <c r="AY643" s="20" t="s">
        <v>145</v>
      </c>
      <c r="BE643" s="219">
        <f>IF(N643="základní",J643,0)</f>
        <v>0</v>
      </c>
      <c r="BF643" s="219">
        <f>IF(N643="snížená",J643,0)</f>
        <v>0</v>
      </c>
      <c r="BG643" s="219">
        <f>IF(N643="zákl. přenesená",J643,0)</f>
        <v>0</v>
      </c>
      <c r="BH643" s="219">
        <f>IF(N643="sníž. přenesená",J643,0)</f>
        <v>0</v>
      </c>
      <c r="BI643" s="219">
        <f>IF(N643="nulová",J643,0)</f>
        <v>0</v>
      </c>
      <c r="BJ643" s="20" t="s">
        <v>83</v>
      </c>
      <c r="BK643" s="219">
        <f>ROUND(I643*H643,2)</f>
        <v>0</v>
      </c>
      <c r="BL643" s="20" t="s">
        <v>152</v>
      </c>
      <c r="BM643" s="218" t="s">
        <v>635</v>
      </c>
    </row>
    <row r="644" s="2" customFormat="1">
      <c r="A644" s="41"/>
      <c r="B644" s="42"/>
      <c r="C644" s="43"/>
      <c r="D644" s="220" t="s">
        <v>154</v>
      </c>
      <c r="E644" s="43"/>
      <c r="F644" s="221" t="s">
        <v>636</v>
      </c>
      <c r="G644" s="43"/>
      <c r="H644" s="43"/>
      <c r="I644" s="222"/>
      <c r="J644" s="43"/>
      <c r="K644" s="43"/>
      <c r="L644" s="47"/>
      <c r="M644" s="223"/>
      <c r="N644" s="224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154</v>
      </c>
      <c r="AU644" s="20" t="s">
        <v>85</v>
      </c>
    </row>
    <row r="645" s="2" customFormat="1" ht="24.15" customHeight="1">
      <c r="A645" s="41"/>
      <c r="B645" s="42"/>
      <c r="C645" s="207" t="s">
        <v>637</v>
      </c>
      <c r="D645" s="207" t="s">
        <v>147</v>
      </c>
      <c r="E645" s="208" t="s">
        <v>638</v>
      </c>
      <c r="F645" s="209" t="s">
        <v>639</v>
      </c>
      <c r="G645" s="210" t="s">
        <v>204</v>
      </c>
      <c r="H645" s="211">
        <v>1495.9400000000001</v>
      </c>
      <c r="I645" s="212"/>
      <c r="J645" s="213">
        <f>ROUND(I645*H645,2)</f>
        <v>0</v>
      </c>
      <c r="K645" s="209" t="s">
        <v>151</v>
      </c>
      <c r="L645" s="47"/>
      <c r="M645" s="214" t="s">
        <v>19</v>
      </c>
      <c r="N645" s="215" t="s">
        <v>46</v>
      </c>
      <c r="O645" s="87"/>
      <c r="P645" s="216">
        <f>O645*H645</f>
        <v>0</v>
      </c>
      <c r="Q645" s="216">
        <v>0</v>
      </c>
      <c r="R645" s="216">
        <f>Q645*H645</f>
        <v>0</v>
      </c>
      <c r="S645" s="216">
        <v>0</v>
      </c>
      <c r="T645" s="217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8" t="s">
        <v>152</v>
      </c>
      <c r="AT645" s="218" t="s">
        <v>147</v>
      </c>
      <c r="AU645" s="218" t="s">
        <v>85</v>
      </c>
      <c r="AY645" s="20" t="s">
        <v>145</v>
      </c>
      <c r="BE645" s="219">
        <f>IF(N645="základní",J645,0)</f>
        <v>0</v>
      </c>
      <c r="BF645" s="219">
        <f>IF(N645="snížená",J645,0)</f>
        <v>0</v>
      </c>
      <c r="BG645" s="219">
        <f>IF(N645="zákl. přenesená",J645,0)</f>
        <v>0</v>
      </c>
      <c r="BH645" s="219">
        <f>IF(N645="sníž. přenesená",J645,0)</f>
        <v>0</v>
      </c>
      <c r="BI645" s="219">
        <f>IF(N645="nulová",J645,0)</f>
        <v>0</v>
      </c>
      <c r="BJ645" s="20" t="s">
        <v>83</v>
      </c>
      <c r="BK645" s="219">
        <f>ROUND(I645*H645,2)</f>
        <v>0</v>
      </c>
      <c r="BL645" s="20" t="s">
        <v>152</v>
      </c>
      <c r="BM645" s="218" t="s">
        <v>640</v>
      </c>
    </row>
    <row r="646" s="2" customFormat="1">
      <c r="A646" s="41"/>
      <c r="B646" s="42"/>
      <c r="C646" s="43"/>
      <c r="D646" s="220" t="s">
        <v>154</v>
      </c>
      <c r="E646" s="43"/>
      <c r="F646" s="221" t="s">
        <v>641</v>
      </c>
      <c r="G646" s="43"/>
      <c r="H646" s="43"/>
      <c r="I646" s="222"/>
      <c r="J646" s="43"/>
      <c r="K646" s="43"/>
      <c r="L646" s="47"/>
      <c r="M646" s="223"/>
      <c r="N646" s="224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154</v>
      </c>
      <c r="AU646" s="20" t="s">
        <v>85</v>
      </c>
    </row>
    <row r="647" s="14" customFormat="1">
      <c r="A647" s="14"/>
      <c r="B647" s="236"/>
      <c r="C647" s="237"/>
      <c r="D647" s="227" t="s">
        <v>156</v>
      </c>
      <c r="E647" s="237"/>
      <c r="F647" s="239" t="s">
        <v>642</v>
      </c>
      <c r="G647" s="237"/>
      <c r="H647" s="240">
        <v>1495.9400000000001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156</v>
      </c>
      <c r="AU647" s="246" t="s">
        <v>85</v>
      </c>
      <c r="AV647" s="14" t="s">
        <v>85</v>
      </c>
      <c r="AW647" s="14" t="s">
        <v>4</v>
      </c>
      <c r="AX647" s="14" t="s">
        <v>83</v>
      </c>
      <c r="AY647" s="246" t="s">
        <v>145</v>
      </c>
    </row>
    <row r="648" s="2" customFormat="1" ht="24.15" customHeight="1">
      <c r="A648" s="41"/>
      <c r="B648" s="42"/>
      <c r="C648" s="207" t="s">
        <v>643</v>
      </c>
      <c r="D648" s="207" t="s">
        <v>147</v>
      </c>
      <c r="E648" s="208" t="s">
        <v>644</v>
      </c>
      <c r="F648" s="209" t="s">
        <v>645</v>
      </c>
      <c r="G648" s="210" t="s">
        <v>204</v>
      </c>
      <c r="H648" s="211">
        <v>63.247999999999998</v>
      </c>
      <c r="I648" s="212"/>
      <c r="J648" s="213">
        <f>ROUND(I648*H648,2)</f>
        <v>0</v>
      </c>
      <c r="K648" s="209" t="s">
        <v>151</v>
      </c>
      <c r="L648" s="47"/>
      <c r="M648" s="214" t="s">
        <v>19</v>
      </c>
      <c r="N648" s="215" t="s">
        <v>46</v>
      </c>
      <c r="O648" s="87"/>
      <c r="P648" s="216">
        <f>O648*H648</f>
        <v>0</v>
      </c>
      <c r="Q648" s="216">
        <v>0</v>
      </c>
      <c r="R648" s="216">
        <f>Q648*H648</f>
        <v>0</v>
      </c>
      <c r="S648" s="216">
        <v>0</v>
      </c>
      <c r="T648" s="217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8" t="s">
        <v>152</v>
      </c>
      <c r="AT648" s="218" t="s">
        <v>147</v>
      </c>
      <c r="AU648" s="218" t="s">
        <v>85</v>
      </c>
      <c r="AY648" s="20" t="s">
        <v>145</v>
      </c>
      <c r="BE648" s="219">
        <f>IF(N648="základní",J648,0)</f>
        <v>0</v>
      </c>
      <c r="BF648" s="219">
        <f>IF(N648="snížená",J648,0)</f>
        <v>0</v>
      </c>
      <c r="BG648" s="219">
        <f>IF(N648="zákl. přenesená",J648,0)</f>
        <v>0</v>
      </c>
      <c r="BH648" s="219">
        <f>IF(N648="sníž. přenesená",J648,0)</f>
        <v>0</v>
      </c>
      <c r="BI648" s="219">
        <f>IF(N648="nulová",J648,0)</f>
        <v>0</v>
      </c>
      <c r="BJ648" s="20" t="s">
        <v>83</v>
      </c>
      <c r="BK648" s="219">
        <f>ROUND(I648*H648,2)</f>
        <v>0</v>
      </c>
      <c r="BL648" s="20" t="s">
        <v>152</v>
      </c>
      <c r="BM648" s="218" t="s">
        <v>646</v>
      </c>
    </row>
    <row r="649" s="2" customFormat="1">
      <c r="A649" s="41"/>
      <c r="B649" s="42"/>
      <c r="C649" s="43"/>
      <c r="D649" s="220" t="s">
        <v>154</v>
      </c>
      <c r="E649" s="43"/>
      <c r="F649" s="221" t="s">
        <v>647</v>
      </c>
      <c r="G649" s="43"/>
      <c r="H649" s="43"/>
      <c r="I649" s="222"/>
      <c r="J649" s="43"/>
      <c r="K649" s="43"/>
      <c r="L649" s="47"/>
      <c r="M649" s="223"/>
      <c r="N649" s="224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154</v>
      </c>
      <c r="AU649" s="20" t="s">
        <v>85</v>
      </c>
    </row>
    <row r="650" s="2" customFormat="1" ht="24.15" customHeight="1">
      <c r="A650" s="41"/>
      <c r="B650" s="42"/>
      <c r="C650" s="207" t="s">
        <v>648</v>
      </c>
      <c r="D650" s="207" t="s">
        <v>147</v>
      </c>
      <c r="E650" s="208" t="s">
        <v>649</v>
      </c>
      <c r="F650" s="209" t="s">
        <v>650</v>
      </c>
      <c r="G650" s="210" t="s">
        <v>204</v>
      </c>
      <c r="H650" s="211">
        <v>3.2770000000000001</v>
      </c>
      <c r="I650" s="212"/>
      <c r="J650" s="213">
        <f>ROUND(I650*H650,2)</f>
        <v>0</v>
      </c>
      <c r="K650" s="209" t="s">
        <v>151</v>
      </c>
      <c r="L650" s="47"/>
      <c r="M650" s="214" t="s">
        <v>19</v>
      </c>
      <c r="N650" s="215" t="s">
        <v>46</v>
      </c>
      <c r="O650" s="87"/>
      <c r="P650" s="216">
        <f>O650*H650</f>
        <v>0</v>
      </c>
      <c r="Q650" s="216">
        <v>0</v>
      </c>
      <c r="R650" s="216">
        <f>Q650*H650</f>
        <v>0</v>
      </c>
      <c r="S650" s="216">
        <v>0</v>
      </c>
      <c r="T650" s="217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8" t="s">
        <v>152</v>
      </c>
      <c r="AT650" s="218" t="s">
        <v>147</v>
      </c>
      <c r="AU650" s="218" t="s">
        <v>85</v>
      </c>
      <c r="AY650" s="20" t="s">
        <v>145</v>
      </c>
      <c r="BE650" s="219">
        <f>IF(N650="základní",J650,0)</f>
        <v>0</v>
      </c>
      <c r="BF650" s="219">
        <f>IF(N650="snížená",J650,0)</f>
        <v>0</v>
      </c>
      <c r="BG650" s="219">
        <f>IF(N650="zákl. přenesená",J650,0)</f>
        <v>0</v>
      </c>
      <c r="BH650" s="219">
        <f>IF(N650="sníž. přenesená",J650,0)</f>
        <v>0</v>
      </c>
      <c r="BI650" s="219">
        <f>IF(N650="nulová",J650,0)</f>
        <v>0</v>
      </c>
      <c r="BJ650" s="20" t="s">
        <v>83</v>
      </c>
      <c r="BK650" s="219">
        <f>ROUND(I650*H650,2)</f>
        <v>0</v>
      </c>
      <c r="BL650" s="20" t="s">
        <v>152</v>
      </c>
      <c r="BM650" s="218" t="s">
        <v>651</v>
      </c>
    </row>
    <row r="651" s="2" customFormat="1">
      <c r="A651" s="41"/>
      <c r="B651" s="42"/>
      <c r="C651" s="43"/>
      <c r="D651" s="220" t="s">
        <v>154</v>
      </c>
      <c r="E651" s="43"/>
      <c r="F651" s="221" t="s">
        <v>652</v>
      </c>
      <c r="G651" s="43"/>
      <c r="H651" s="43"/>
      <c r="I651" s="222"/>
      <c r="J651" s="43"/>
      <c r="K651" s="43"/>
      <c r="L651" s="47"/>
      <c r="M651" s="223"/>
      <c r="N651" s="224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154</v>
      </c>
      <c r="AU651" s="20" t="s">
        <v>85</v>
      </c>
    </row>
    <row r="652" s="2" customFormat="1" ht="24.15" customHeight="1">
      <c r="A652" s="41"/>
      <c r="B652" s="42"/>
      <c r="C652" s="207" t="s">
        <v>653</v>
      </c>
      <c r="D652" s="207" t="s">
        <v>147</v>
      </c>
      <c r="E652" s="208" t="s">
        <v>654</v>
      </c>
      <c r="F652" s="209" t="s">
        <v>655</v>
      </c>
      <c r="G652" s="210" t="s">
        <v>204</v>
      </c>
      <c r="H652" s="211">
        <v>6.0019999999999998</v>
      </c>
      <c r="I652" s="212"/>
      <c r="J652" s="213">
        <f>ROUND(I652*H652,2)</f>
        <v>0</v>
      </c>
      <c r="K652" s="209" t="s">
        <v>151</v>
      </c>
      <c r="L652" s="47"/>
      <c r="M652" s="214" t="s">
        <v>19</v>
      </c>
      <c r="N652" s="215" t="s">
        <v>46</v>
      </c>
      <c r="O652" s="87"/>
      <c r="P652" s="216">
        <f>O652*H652</f>
        <v>0</v>
      </c>
      <c r="Q652" s="216">
        <v>0</v>
      </c>
      <c r="R652" s="216">
        <f>Q652*H652</f>
        <v>0</v>
      </c>
      <c r="S652" s="216">
        <v>0</v>
      </c>
      <c r="T652" s="217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18" t="s">
        <v>152</v>
      </c>
      <c r="AT652" s="218" t="s">
        <v>147</v>
      </c>
      <c r="AU652" s="218" t="s">
        <v>85</v>
      </c>
      <c r="AY652" s="20" t="s">
        <v>145</v>
      </c>
      <c r="BE652" s="219">
        <f>IF(N652="základní",J652,0)</f>
        <v>0</v>
      </c>
      <c r="BF652" s="219">
        <f>IF(N652="snížená",J652,0)</f>
        <v>0</v>
      </c>
      <c r="BG652" s="219">
        <f>IF(N652="zákl. přenesená",J652,0)</f>
        <v>0</v>
      </c>
      <c r="BH652" s="219">
        <f>IF(N652="sníž. přenesená",J652,0)</f>
        <v>0</v>
      </c>
      <c r="BI652" s="219">
        <f>IF(N652="nulová",J652,0)</f>
        <v>0</v>
      </c>
      <c r="BJ652" s="20" t="s">
        <v>83</v>
      </c>
      <c r="BK652" s="219">
        <f>ROUND(I652*H652,2)</f>
        <v>0</v>
      </c>
      <c r="BL652" s="20" t="s">
        <v>152</v>
      </c>
      <c r="BM652" s="218" t="s">
        <v>656</v>
      </c>
    </row>
    <row r="653" s="2" customFormat="1">
      <c r="A653" s="41"/>
      <c r="B653" s="42"/>
      <c r="C653" s="43"/>
      <c r="D653" s="220" t="s">
        <v>154</v>
      </c>
      <c r="E653" s="43"/>
      <c r="F653" s="221" t="s">
        <v>657</v>
      </c>
      <c r="G653" s="43"/>
      <c r="H653" s="43"/>
      <c r="I653" s="222"/>
      <c r="J653" s="43"/>
      <c r="K653" s="43"/>
      <c r="L653" s="47"/>
      <c r="M653" s="223"/>
      <c r="N653" s="224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154</v>
      </c>
      <c r="AU653" s="20" t="s">
        <v>85</v>
      </c>
    </row>
    <row r="654" s="12" customFormat="1" ht="22.8" customHeight="1">
      <c r="A654" s="12"/>
      <c r="B654" s="191"/>
      <c r="C654" s="192"/>
      <c r="D654" s="193" t="s">
        <v>74</v>
      </c>
      <c r="E654" s="205" t="s">
        <v>658</v>
      </c>
      <c r="F654" s="205" t="s">
        <v>659</v>
      </c>
      <c r="G654" s="192"/>
      <c r="H654" s="192"/>
      <c r="I654" s="195"/>
      <c r="J654" s="206">
        <f>BK654</f>
        <v>0</v>
      </c>
      <c r="K654" s="192"/>
      <c r="L654" s="197"/>
      <c r="M654" s="198"/>
      <c r="N654" s="199"/>
      <c r="O654" s="199"/>
      <c r="P654" s="200">
        <f>SUM(P655:P656)</f>
        <v>0</v>
      </c>
      <c r="Q654" s="199"/>
      <c r="R654" s="200">
        <f>SUM(R655:R656)</f>
        <v>0</v>
      </c>
      <c r="S654" s="199"/>
      <c r="T654" s="201">
        <f>SUM(T655:T656)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02" t="s">
        <v>83</v>
      </c>
      <c r="AT654" s="203" t="s">
        <v>74</v>
      </c>
      <c r="AU654" s="203" t="s">
        <v>83</v>
      </c>
      <c r="AY654" s="202" t="s">
        <v>145</v>
      </c>
      <c r="BK654" s="204">
        <f>SUM(BK655:BK656)</f>
        <v>0</v>
      </c>
    </row>
    <row r="655" s="2" customFormat="1" ht="37.8" customHeight="1">
      <c r="A655" s="41"/>
      <c r="B655" s="42"/>
      <c r="C655" s="207" t="s">
        <v>660</v>
      </c>
      <c r="D655" s="207" t="s">
        <v>147</v>
      </c>
      <c r="E655" s="208" t="s">
        <v>661</v>
      </c>
      <c r="F655" s="209" t="s">
        <v>662</v>
      </c>
      <c r="G655" s="210" t="s">
        <v>204</v>
      </c>
      <c r="H655" s="211">
        <v>166.54400000000001</v>
      </c>
      <c r="I655" s="212"/>
      <c r="J655" s="213">
        <f>ROUND(I655*H655,2)</f>
        <v>0</v>
      </c>
      <c r="K655" s="209" t="s">
        <v>151</v>
      </c>
      <c r="L655" s="47"/>
      <c r="M655" s="214" t="s">
        <v>19</v>
      </c>
      <c r="N655" s="215" t="s">
        <v>46</v>
      </c>
      <c r="O655" s="87"/>
      <c r="P655" s="216">
        <f>O655*H655</f>
        <v>0</v>
      </c>
      <c r="Q655" s="216">
        <v>0</v>
      </c>
      <c r="R655" s="216">
        <f>Q655*H655</f>
        <v>0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261</v>
      </c>
      <c r="AT655" s="218" t="s">
        <v>147</v>
      </c>
      <c r="AU655" s="218" t="s">
        <v>85</v>
      </c>
      <c r="AY655" s="20" t="s">
        <v>145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20" t="s">
        <v>83</v>
      </c>
      <c r="BK655" s="219">
        <f>ROUND(I655*H655,2)</f>
        <v>0</v>
      </c>
      <c r="BL655" s="20" t="s">
        <v>261</v>
      </c>
      <c r="BM655" s="218" t="s">
        <v>663</v>
      </c>
    </row>
    <row r="656" s="2" customFormat="1">
      <c r="A656" s="41"/>
      <c r="B656" s="42"/>
      <c r="C656" s="43"/>
      <c r="D656" s="220" t="s">
        <v>154</v>
      </c>
      <c r="E656" s="43"/>
      <c r="F656" s="221" t="s">
        <v>664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154</v>
      </c>
      <c r="AU656" s="20" t="s">
        <v>85</v>
      </c>
    </row>
    <row r="657" s="12" customFormat="1" ht="25.92" customHeight="1">
      <c r="A657" s="12"/>
      <c r="B657" s="191"/>
      <c r="C657" s="192"/>
      <c r="D657" s="193" t="s">
        <v>74</v>
      </c>
      <c r="E657" s="194" t="s">
        <v>665</v>
      </c>
      <c r="F657" s="194" t="s">
        <v>666</v>
      </c>
      <c r="G657" s="192"/>
      <c r="H657" s="192"/>
      <c r="I657" s="195"/>
      <c r="J657" s="196">
        <f>BK657</f>
        <v>0</v>
      </c>
      <c r="K657" s="192"/>
      <c r="L657" s="197"/>
      <c r="M657" s="198"/>
      <c r="N657" s="199"/>
      <c r="O657" s="199"/>
      <c r="P657" s="200">
        <f>P658+P710+P818+P852+P914+P951+P969+P1098+P1114+P1127+P1160+P1198+P1241+P1266+P1271+P1477+P1520+P1659+P1731+P1833+P1874+P1881</f>
        <v>0</v>
      </c>
      <c r="Q657" s="199"/>
      <c r="R657" s="200">
        <f>R658+R710+R818+R852+R914+R951+R969+R1098+R1114+R1127+R1160+R1198+R1241+R1266+R1271+R1477+R1520+R1659+R1731+R1833+R1874+R1881</f>
        <v>10.118193246600002</v>
      </c>
      <c r="S657" s="199"/>
      <c r="T657" s="201">
        <f>T658+T710+T818+T852+T914+T951+T969+T1098+T1114+T1127+T1160+T1198+T1241+T1266+T1271+T1477+T1520+T1659+T1731+T1833+T1874+T1881</f>
        <v>1.92703037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02" t="s">
        <v>85</v>
      </c>
      <c r="AT657" s="203" t="s">
        <v>74</v>
      </c>
      <c r="AU657" s="203" t="s">
        <v>75</v>
      </c>
      <c r="AY657" s="202" t="s">
        <v>145</v>
      </c>
      <c r="BK657" s="204">
        <f>BK658+BK710+BK818+BK852+BK914+BK951+BK969+BK1098+BK1114+BK1127+BK1160+BK1198+BK1241+BK1266+BK1271+BK1477+BK1520+BK1659+BK1731+BK1833+BK1874+BK1881</f>
        <v>0</v>
      </c>
    </row>
    <row r="658" s="12" customFormat="1" ht="22.8" customHeight="1">
      <c r="A658" s="12"/>
      <c r="B658" s="191"/>
      <c r="C658" s="192"/>
      <c r="D658" s="193" t="s">
        <v>74</v>
      </c>
      <c r="E658" s="205" t="s">
        <v>667</v>
      </c>
      <c r="F658" s="205" t="s">
        <v>668</v>
      </c>
      <c r="G658" s="192"/>
      <c r="H658" s="192"/>
      <c r="I658" s="195"/>
      <c r="J658" s="206">
        <f>BK658</f>
        <v>0</v>
      </c>
      <c r="K658" s="192"/>
      <c r="L658" s="197"/>
      <c r="M658" s="198"/>
      <c r="N658" s="199"/>
      <c r="O658" s="199"/>
      <c r="P658" s="200">
        <f>SUM(P659:P709)</f>
        <v>0</v>
      </c>
      <c r="Q658" s="199"/>
      <c r="R658" s="200">
        <f>SUM(R659:R709)</f>
        <v>1.6028443000000001</v>
      </c>
      <c r="S658" s="199"/>
      <c r="T658" s="201">
        <f>SUM(T659:T709)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02" t="s">
        <v>85</v>
      </c>
      <c r="AT658" s="203" t="s">
        <v>74</v>
      </c>
      <c r="AU658" s="203" t="s">
        <v>83</v>
      </c>
      <c r="AY658" s="202" t="s">
        <v>145</v>
      </c>
      <c r="BK658" s="204">
        <f>SUM(BK659:BK709)</f>
        <v>0</v>
      </c>
    </row>
    <row r="659" s="2" customFormat="1" ht="21.75" customHeight="1">
      <c r="A659" s="41"/>
      <c r="B659" s="42"/>
      <c r="C659" s="207" t="s">
        <v>669</v>
      </c>
      <c r="D659" s="207" t="s">
        <v>147</v>
      </c>
      <c r="E659" s="208" t="s">
        <v>670</v>
      </c>
      <c r="F659" s="209" t="s">
        <v>671</v>
      </c>
      <c r="G659" s="210" t="s">
        <v>231</v>
      </c>
      <c r="H659" s="211">
        <v>113.19499999999999</v>
      </c>
      <c r="I659" s="212"/>
      <c r="J659" s="213">
        <f>ROUND(I659*H659,2)</f>
        <v>0</v>
      </c>
      <c r="K659" s="209" t="s">
        <v>151</v>
      </c>
      <c r="L659" s="47"/>
      <c r="M659" s="214" t="s">
        <v>19</v>
      </c>
      <c r="N659" s="215" t="s">
        <v>46</v>
      </c>
      <c r="O659" s="87"/>
      <c r="P659" s="216">
        <f>O659*H659</f>
        <v>0</v>
      </c>
      <c r="Q659" s="216">
        <v>0</v>
      </c>
      <c r="R659" s="216">
        <f>Q659*H659</f>
        <v>0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261</v>
      </c>
      <c r="AT659" s="218" t="s">
        <v>147</v>
      </c>
      <c r="AU659" s="218" t="s">
        <v>85</v>
      </c>
      <c r="AY659" s="20" t="s">
        <v>145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20" t="s">
        <v>83</v>
      </c>
      <c r="BK659" s="219">
        <f>ROUND(I659*H659,2)</f>
        <v>0</v>
      </c>
      <c r="BL659" s="20" t="s">
        <v>261</v>
      </c>
      <c r="BM659" s="218" t="s">
        <v>672</v>
      </c>
    </row>
    <row r="660" s="2" customFormat="1">
      <c r="A660" s="41"/>
      <c r="B660" s="42"/>
      <c r="C660" s="43"/>
      <c r="D660" s="220" t="s">
        <v>154</v>
      </c>
      <c r="E660" s="43"/>
      <c r="F660" s="221" t="s">
        <v>673</v>
      </c>
      <c r="G660" s="43"/>
      <c r="H660" s="43"/>
      <c r="I660" s="222"/>
      <c r="J660" s="43"/>
      <c r="K660" s="43"/>
      <c r="L660" s="47"/>
      <c r="M660" s="223"/>
      <c r="N660" s="224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154</v>
      </c>
      <c r="AU660" s="20" t="s">
        <v>85</v>
      </c>
    </row>
    <row r="661" s="13" customFormat="1">
      <c r="A661" s="13"/>
      <c r="B661" s="225"/>
      <c r="C661" s="226"/>
      <c r="D661" s="227" t="s">
        <v>156</v>
      </c>
      <c r="E661" s="228" t="s">
        <v>19</v>
      </c>
      <c r="F661" s="229" t="s">
        <v>157</v>
      </c>
      <c r="G661" s="226"/>
      <c r="H661" s="228" t="s">
        <v>19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156</v>
      </c>
      <c r="AU661" s="235" t="s">
        <v>85</v>
      </c>
      <c r="AV661" s="13" t="s">
        <v>83</v>
      </c>
      <c r="AW661" s="13" t="s">
        <v>37</v>
      </c>
      <c r="AX661" s="13" t="s">
        <v>75</v>
      </c>
      <c r="AY661" s="235" t="s">
        <v>145</v>
      </c>
    </row>
    <row r="662" s="13" customFormat="1">
      <c r="A662" s="13"/>
      <c r="B662" s="225"/>
      <c r="C662" s="226"/>
      <c r="D662" s="227" t="s">
        <v>156</v>
      </c>
      <c r="E662" s="228" t="s">
        <v>19</v>
      </c>
      <c r="F662" s="229" t="s">
        <v>429</v>
      </c>
      <c r="G662" s="226"/>
      <c r="H662" s="228" t="s">
        <v>19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156</v>
      </c>
      <c r="AU662" s="235" t="s">
        <v>85</v>
      </c>
      <c r="AV662" s="13" t="s">
        <v>83</v>
      </c>
      <c r="AW662" s="13" t="s">
        <v>37</v>
      </c>
      <c r="AX662" s="13" t="s">
        <v>75</v>
      </c>
      <c r="AY662" s="235" t="s">
        <v>145</v>
      </c>
    </row>
    <row r="663" s="14" customFormat="1">
      <c r="A663" s="14"/>
      <c r="B663" s="236"/>
      <c r="C663" s="237"/>
      <c r="D663" s="227" t="s">
        <v>156</v>
      </c>
      <c r="E663" s="238" t="s">
        <v>19</v>
      </c>
      <c r="F663" s="239" t="s">
        <v>234</v>
      </c>
      <c r="G663" s="237"/>
      <c r="H663" s="240">
        <v>41.700000000000003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156</v>
      </c>
      <c r="AU663" s="246" t="s">
        <v>85</v>
      </c>
      <c r="AV663" s="14" t="s">
        <v>85</v>
      </c>
      <c r="AW663" s="14" t="s">
        <v>37</v>
      </c>
      <c r="AX663" s="14" t="s">
        <v>75</v>
      </c>
      <c r="AY663" s="246" t="s">
        <v>145</v>
      </c>
    </row>
    <row r="664" s="14" customFormat="1">
      <c r="A664" s="14"/>
      <c r="B664" s="236"/>
      <c r="C664" s="237"/>
      <c r="D664" s="227" t="s">
        <v>156</v>
      </c>
      <c r="E664" s="238" t="s">
        <v>19</v>
      </c>
      <c r="F664" s="239" t="s">
        <v>235</v>
      </c>
      <c r="G664" s="237"/>
      <c r="H664" s="240">
        <v>71.495000000000005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6" t="s">
        <v>156</v>
      </c>
      <c r="AU664" s="246" t="s">
        <v>85</v>
      </c>
      <c r="AV664" s="14" t="s">
        <v>85</v>
      </c>
      <c r="AW664" s="14" t="s">
        <v>37</v>
      </c>
      <c r="AX664" s="14" t="s">
        <v>75</v>
      </c>
      <c r="AY664" s="246" t="s">
        <v>145</v>
      </c>
    </row>
    <row r="665" s="16" customFormat="1">
      <c r="A665" s="16"/>
      <c r="B665" s="258"/>
      <c r="C665" s="259"/>
      <c r="D665" s="227" t="s">
        <v>156</v>
      </c>
      <c r="E665" s="260" t="s">
        <v>19</v>
      </c>
      <c r="F665" s="261" t="s">
        <v>166</v>
      </c>
      <c r="G665" s="259"/>
      <c r="H665" s="262">
        <v>113.19499999999999</v>
      </c>
      <c r="I665" s="263"/>
      <c r="J665" s="259"/>
      <c r="K665" s="259"/>
      <c r="L665" s="264"/>
      <c r="M665" s="265"/>
      <c r="N665" s="266"/>
      <c r="O665" s="266"/>
      <c r="P665" s="266"/>
      <c r="Q665" s="266"/>
      <c r="R665" s="266"/>
      <c r="S665" s="266"/>
      <c r="T665" s="267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T665" s="268" t="s">
        <v>156</v>
      </c>
      <c r="AU665" s="268" t="s">
        <v>85</v>
      </c>
      <c r="AV665" s="16" t="s">
        <v>152</v>
      </c>
      <c r="AW665" s="16" t="s">
        <v>37</v>
      </c>
      <c r="AX665" s="16" t="s">
        <v>83</v>
      </c>
      <c r="AY665" s="268" t="s">
        <v>145</v>
      </c>
    </row>
    <row r="666" s="2" customFormat="1" ht="16.5" customHeight="1">
      <c r="A666" s="41"/>
      <c r="B666" s="42"/>
      <c r="C666" s="269" t="s">
        <v>674</v>
      </c>
      <c r="D666" s="269" t="s">
        <v>223</v>
      </c>
      <c r="E666" s="270" t="s">
        <v>675</v>
      </c>
      <c r="F666" s="271" t="s">
        <v>676</v>
      </c>
      <c r="G666" s="272" t="s">
        <v>204</v>
      </c>
      <c r="H666" s="273">
        <v>0.034000000000000002</v>
      </c>
      <c r="I666" s="274"/>
      <c r="J666" s="275">
        <f>ROUND(I666*H666,2)</f>
        <v>0</v>
      </c>
      <c r="K666" s="271" t="s">
        <v>151</v>
      </c>
      <c r="L666" s="276"/>
      <c r="M666" s="277" t="s">
        <v>19</v>
      </c>
      <c r="N666" s="278" t="s">
        <v>46</v>
      </c>
      <c r="O666" s="87"/>
      <c r="P666" s="216">
        <f>O666*H666</f>
        <v>0</v>
      </c>
      <c r="Q666" s="216">
        <v>1</v>
      </c>
      <c r="R666" s="216">
        <f>Q666*H666</f>
        <v>0.034000000000000002</v>
      </c>
      <c r="S666" s="216">
        <v>0</v>
      </c>
      <c r="T666" s="217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8" t="s">
        <v>391</v>
      </c>
      <c r="AT666" s="218" t="s">
        <v>223</v>
      </c>
      <c r="AU666" s="218" t="s">
        <v>85</v>
      </c>
      <c r="AY666" s="20" t="s">
        <v>145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20" t="s">
        <v>83</v>
      </c>
      <c r="BK666" s="219">
        <f>ROUND(I666*H666,2)</f>
        <v>0</v>
      </c>
      <c r="BL666" s="20" t="s">
        <v>261</v>
      </c>
      <c r="BM666" s="218" t="s">
        <v>677</v>
      </c>
    </row>
    <row r="667" s="14" customFormat="1">
      <c r="A667" s="14"/>
      <c r="B667" s="236"/>
      <c r="C667" s="237"/>
      <c r="D667" s="227" t="s">
        <v>156</v>
      </c>
      <c r="E667" s="237"/>
      <c r="F667" s="239" t="s">
        <v>678</v>
      </c>
      <c r="G667" s="237"/>
      <c r="H667" s="240">
        <v>0.034000000000000002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6" t="s">
        <v>156</v>
      </c>
      <c r="AU667" s="246" t="s">
        <v>85</v>
      </c>
      <c r="AV667" s="14" t="s">
        <v>85</v>
      </c>
      <c r="AW667" s="14" t="s">
        <v>4</v>
      </c>
      <c r="AX667" s="14" t="s">
        <v>83</v>
      </c>
      <c r="AY667" s="246" t="s">
        <v>145</v>
      </c>
    </row>
    <row r="668" s="2" customFormat="1" ht="16.5" customHeight="1">
      <c r="A668" s="41"/>
      <c r="B668" s="42"/>
      <c r="C668" s="207" t="s">
        <v>679</v>
      </c>
      <c r="D668" s="207" t="s">
        <v>147</v>
      </c>
      <c r="E668" s="208" t="s">
        <v>680</v>
      </c>
      <c r="F668" s="209" t="s">
        <v>681</v>
      </c>
      <c r="G668" s="210" t="s">
        <v>231</v>
      </c>
      <c r="H668" s="211">
        <v>226.38999999999999</v>
      </c>
      <c r="I668" s="212"/>
      <c r="J668" s="213">
        <f>ROUND(I668*H668,2)</f>
        <v>0</v>
      </c>
      <c r="K668" s="209" t="s">
        <v>151</v>
      </c>
      <c r="L668" s="47"/>
      <c r="M668" s="214" t="s">
        <v>19</v>
      </c>
      <c r="N668" s="215" t="s">
        <v>46</v>
      </c>
      <c r="O668" s="87"/>
      <c r="P668" s="216">
        <f>O668*H668</f>
        <v>0</v>
      </c>
      <c r="Q668" s="216">
        <v>0.00040000000000000002</v>
      </c>
      <c r="R668" s="216">
        <f>Q668*H668</f>
        <v>0.090555999999999998</v>
      </c>
      <c r="S668" s="216">
        <v>0</v>
      </c>
      <c r="T668" s="217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8" t="s">
        <v>261</v>
      </c>
      <c r="AT668" s="218" t="s">
        <v>147</v>
      </c>
      <c r="AU668" s="218" t="s">
        <v>85</v>
      </c>
      <c r="AY668" s="20" t="s">
        <v>145</v>
      </c>
      <c r="BE668" s="219">
        <f>IF(N668="základní",J668,0)</f>
        <v>0</v>
      </c>
      <c r="BF668" s="219">
        <f>IF(N668="snížená",J668,0)</f>
        <v>0</v>
      </c>
      <c r="BG668" s="219">
        <f>IF(N668="zákl. přenesená",J668,0)</f>
        <v>0</v>
      </c>
      <c r="BH668" s="219">
        <f>IF(N668="sníž. přenesená",J668,0)</f>
        <v>0</v>
      </c>
      <c r="BI668" s="219">
        <f>IF(N668="nulová",J668,0)</f>
        <v>0</v>
      </c>
      <c r="BJ668" s="20" t="s">
        <v>83</v>
      </c>
      <c r="BK668" s="219">
        <f>ROUND(I668*H668,2)</f>
        <v>0</v>
      </c>
      <c r="BL668" s="20" t="s">
        <v>261</v>
      </c>
      <c r="BM668" s="218" t="s">
        <v>682</v>
      </c>
    </row>
    <row r="669" s="2" customFormat="1">
      <c r="A669" s="41"/>
      <c r="B669" s="42"/>
      <c r="C669" s="43"/>
      <c r="D669" s="220" t="s">
        <v>154</v>
      </c>
      <c r="E669" s="43"/>
      <c r="F669" s="221" t="s">
        <v>683</v>
      </c>
      <c r="G669" s="43"/>
      <c r="H669" s="43"/>
      <c r="I669" s="222"/>
      <c r="J669" s="43"/>
      <c r="K669" s="43"/>
      <c r="L669" s="47"/>
      <c r="M669" s="223"/>
      <c r="N669" s="224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154</v>
      </c>
      <c r="AU669" s="20" t="s">
        <v>85</v>
      </c>
    </row>
    <row r="670" s="13" customFormat="1">
      <c r="A670" s="13"/>
      <c r="B670" s="225"/>
      <c r="C670" s="226"/>
      <c r="D670" s="227" t="s">
        <v>156</v>
      </c>
      <c r="E670" s="228" t="s">
        <v>19</v>
      </c>
      <c r="F670" s="229" t="s">
        <v>157</v>
      </c>
      <c r="G670" s="226"/>
      <c r="H670" s="228" t="s">
        <v>19</v>
      </c>
      <c r="I670" s="230"/>
      <c r="J670" s="226"/>
      <c r="K670" s="226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156</v>
      </c>
      <c r="AU670" s="235" t="s">
        <v>85</v>
      </c>
      <c r="AV670" s="13" t="s">
        <v>83</v>
      </c>
      <c r="AW670" s="13" t="s">
        <v>37</v>
      </c>
      <c r="AX670" s="13" t="s">
        <v>75</v>
      </c>
      <c r="AY670" s="235" t="s">
        <v>145</v>
      </c>
    </row>
    <row r="671" s="13" customFormat="1">
      <c r="A671" s="13"/>
      <c r="B671" s="225"/>
      <c r="C671" s="226"/>
      <c r="D671" s="227" t="s">
        <v>156</v>
      </c>
      <c r="E671" s="228" t="s">
        <v>19</v>
      </c>
      <c r="F671" s="229" t="s">
        <v>429</v>
      </c>
      <c r="G671" s="226"/>
      <c r="H671" s="228" t="s">
        <v>19</v>
      </c>
      <c r="I671" s="230"/>
      <c r="J671" s="226"/>
      <c r="K671" s="226"/>
      <c r="L671" s="231"/>
      <c r="M671" s="232"/>
      <c r="N671" s="233"/>
      <c r="O671" s="233"/>
      <c r="P671" s="233"/>
      <c r="Q671" s="233"/>
      <c r="R671" s="233"/>
      <c r="S671" s="233"/>
      <c r="T671" s="23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5" t="s">
        <v>156</v>
      </c>
      <c r="AU671" s="235" t="s">
        <v>85</v>
      </c>
      <c r="AV671" s="13" t="s">
        <v>83</v>
      </c>
      <c r="AW671" s="13" t="s">
        <v>37</v>
      </c>
      <c r="AX671" s="13" t="s">
        <v>75</v>
      </c>
      <c r="AY671" s="235" t="s">
        <v>145</v>
      </c>
    </row>
    <row r="672" s="14" customFormat="1">
      <c r="A672" s="14"/>
      <c r="B672" s="236"/>
      <c r="C672" s="237"/>
      <c r="D672" s="227" t="s">
        <v>156</v>
      </c>
      <c r="E672" s="238" t="s">
        <v>19</v>
      </c>
      <c r="F672" s="239" t="s">
        <v>234</v>
      </c>
      <c r="G672" s="237"/>
      <c r="H672" s="240">
        <v>41.700000000000003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6" t="s">
        <v>156</v>
      </c>
      <c r="AU672" s="246" t="s">
        <v>85</v>
      </c>
      <c r="AV672" s="14" t="s">
        <v>85</v>
      </c>
      <c r="AW672" s="14" t="s">
        <v>37</v>
      </c>
      <c r="AX672" s="14" t="s">
        <v>75</v>
      </c>
      <c r="AY672" s="246" t="s">
        <v>145</v>
      </c>
    </row>
    <row r="673" s="14" customFormat="1">
      <c r="A673" s="14"/>
      <c r="B673" s="236"/>
      <c r="C673" s="237"/>
      <c r="D673" s="227" t="s">
        <v>156</v>
      </c>
      <c r="E673" s="238" t="s">
        <v>19</v>
      </c>
      <c r="F673" s="239" t="s">
        <v>235</v>
      </c>
      <c r="G673" s="237"/>
      <c r="H673" s="240">
        <v>71.495000000000005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156</v>
      </c>
      <c r="AU673" s="246" t="s">
        <v>85</v>
      </c>
      <c r="AV673" s="14" t="s">
        <v>85</v>
      </c>
      <c r="AW673" s="14" t="s">
        <v>37</v>
      </c>
      <c r="AX673" s="14" t="s">
        <v>75</v>
      </c>
      <c r="AY673" s="246" t="s">
        <v>145</v>
      </c>
    </row>
    <row r="674" s="16" customFormat="1">
      <c r="A674" s="16"/>
      <c r="B674" s="258"/>
      <c r="C674" s="259"/>
      <c r="D674" s="227" t="s">
        <v>156</v>
      </c>
      <c r="E674" s="260" t="s">
        <v>19</v>
      </c>
      <c r="F674" s="261" t="s">
        <v>166</v>
      </c>
      <c r="G674" s="259"/>
      <c r="H674" s="262">
        <v>113.19499999999999</v>
      </c>
      <c r="I674" s="263"/>
      <c r="J674" s="259"/>
      <c r="K674" s="259"/>
      <c r="L674" s="264"/>
      <c r="M674" s="265"/>
      <c r="N674" s="266"/>
      <c r="O674" s="266"/>
      <c r="P674" s="266"/>
      <c r="Q674" s="266"/>
      <c r="R674" s="266"/>
      <c r="S674" s="266"/>
      <c r="T674" s="267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T674" s="268" t="s">
        <v>156</v>
      </c>
      <c r="AU674" s="268" t="s">
        <v>85</v>
      </c>
      <c r="AV674" s="16" t="s">
        <v>152</v>
      </c>
      <c r="AW674" s="16" t="s">
        <v>37</v>
      </c>
      <c r="AX674" s="16" t="s">
        <v>83</v>
      </c>
      <c r="AY674" s="268" t="s">
        <v>145</v>
      </c>
    </row>
    <row r="675" s="14" customFormat="1">
      <c r="A675" s="14"/>
      <c r="B675" s="236"/>
      <c r="C675" s="237"/>
      <c r="D675" s="227" t="s">
        <v>156</v>
      </c>
      <c r="E675" s="237"/>
      <c r="F675" s="239" t="s">
        <v>684</v>
      </c>
      <c r="G675" s="237"/>
      <c r="H675" s="240">
        <v>226.38999999999999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156</v>
      </c>
      <c r="AU675" s="246" t="s">
        <v>85</v>
      </c>
      <c r="AV675" s="14" t="s">
        <v>85</v>
      </c>
      <c r="AW675" s="14" t="s">
        <v>4</v>
      </c>
      <c r="AX675" s="14" t="s">
        <v>83</v>
      </c>
      <c r="AY675" s="246" t="s">
        <v>145</v>
      </c>
    </row>
    <row r="676" s="2" customFormat="1" ht="24.15" customHeight="1">
      <c r="A676" s="41"/>
      <c r="B676" s="42"/>
      <c r="C676" s="269" t="s">
        <v>685</v>
      </c>
      <c r="D676" s="269" t="s">
        <v>223</v>
      </c>
      <c r="E676" s="270" t="s">
        <v>686</v>
      </c>
      <c r="F676" s="271" t="s">
        <v>687</v>
      </c>
      <c r="G676" s="272" t="s">
        <v>231</v>
      </c>
      <c r="H676" s="273">
        <v>131.929</v>
      </c>
      <c r="I676" s="274"/>
      <c r="J676" s="275">
        <f>ROUND(I676*H676,2)</f>
        <v>0</v>
      </c>
      <c r="K676" s="271" t="s">
        <v>151</v>
      </c>
      <c r="L676" s="276"/>
      <c r="M676" s="277" t="s">
        <v>19</v>
      </c>
      <c r="N676" s="278" t="s">
        <v>46</v>
      </c>
      <c r="O676" s="87"/>
      <c r="P676" s="216">
        <f>O676*H676</f>
        <v>0</v>
      </c>
      <c r="Q676" s="216">
        <v>0.0053</v>
      </c>
      <c r="R676" s="216">
        <f>Q676*H676</f>
        <v>0.6992237</v>
      </c>
      <c r="S676" s="216">
        <v>0</v>
      </c>
      <c r="T676" s="217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18" t="s">
        <v>391</v>
      </c>
      <c r="AT676" s="218" t="s">
        <v>223</v>
      </c>
      <c r="AU676" s="218" t="s">
        <v>85</v>
      </c>
      <c r="AY676" s="20" t="s">
        <v>145</v>
      </c>
      <c r="BE676" s="219">
        <f>IF(N676="základní",J676,0)</f>
        <v>0</v>
      </c>
      <c r="BF676" s="219">
        <f>IF(N676="snížená",J676,0)</f>
        <v>0</v>
      </c>
      <c r="BG676" s="219">
        <f>IF(N676="zákl. přenesená",J676,0)</f>
        <v>0</v>
      </c>
      <c r="BH676" s="219">
        <f>IF(N676="sníž. přenesená",J676,0)</f>
        <v>0</v>
      </c>
      <c r="BI676" s="219">
        <f>IF(N676="nulová",J676,0)</f>
        <v>0</v>
      </c>
      <c r="BJ676" s="20" t="s">
        <v>83</v>
      </c>
      <c r="BK676" s="219">
        <f>ROUND(I676*H676,2)</f>
        <v>0</v>
      </c>
      <c r="BL676" s="20" t="s">
        <v>261</v>
      </c>
      <c r="BM676" s="218" t="s">
        <v>688</v>
      </c>
    </row>
    <row r="677" s="13" customFormat="1">
      <c r="A677" s="13"/>
      <c r="B677" s="225"/>
      <c r="C677" s="226"/>
      <c r="D677" s="227" t="s">
        <v>156</v>
      </c>
      <c r="E677" s="228" t="s">
        <v>19</v>
      </c>
      <c r="F677" s="229" t="s">
        <v>157</v>
      </c>
      <c r="G677" s="226"/>
      <c r="H677" s="228" t="s">
        <v>19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156</v>
      </c>
      <c r="AU677" s="235" t="s">
        <v>85</v>
      </c>
      <c r="AV677" s="13" t="s">
        <v>83</v>
      </c>
      <c r="AW677" s="13" t="s">
        <v>37</v>
      </c>
      <c r="AX677" s="13" t="s">
        <v>75</v>
      </c>
      <c r="AY677" s="235" t="s">
        <v>145</v>
      </c>
    </row>
    <row r="678" s="13" customFormat="1">
      <c r="A678" s="13"/>
      <c r="B678" s="225"/>
      <c r="C678" s="226"/>
      <c r="D678" s="227" t="s">
        <v>156</v>
      </c>
      <c r="E678" s="228" t="s">
        <v>19</v>
      </c>
      <c r="F678" s="229" t="s">
        <v>429</v>
      </c>
      <c r="G678" s="226"/>
      <c r="H678" s="228" t="s">
        <v>19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156</v>
      </c>
      <c r="AU678" s="235" t="s">
        <v>85</v>
      </c>
      <c r="AV678" s="13" t="s">
        <v>83</v>
      </c>
      <c r="AW678" s="13" t="s">
        <v>37</v>
      </c>
      <c r="AX678" s="13" t="s">
        <v>75</v>
      </c>
      <c r="AY678" s="235" t="s">
        <v>145</v>
      </c>
    </row>
    <row r="679" s="14" customFormat="1">
      <c r="A679" s="14"/>
      <c r="B679" s="236"/>
      <c r="C679" s="237"/>
      <c r="D679" s="227" t="s">
        <v>156</v>
      </c>
      <c r="E679" s="238" t="s">
        <v>19</v>
      </c>
      <c r="F679" s="239" t="s">
        <v>234</v>
      </c>
      <c r="G679" s="237"/>
      <c r="H679" s="240">
        <v>41.700000000000003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156</v>
      </c>
      <c r="AU679" s="246" t="s">
        <v>85</v>
      </c>
      <c r="AV679" s="14" t="s">
        <v>85</v>
      </c>
      <c r="AW679" s="14" t="s">
        <v>37</v>
      </c>
      <c r="AX679" s="14" t="s">
        <v>75</v>
      </c>
      <c r="AY679" s="246" t="s">
        <v>145</v>
      </c>
    </row>
    <row r="680" s="14" customFormat="1">
      <c r="A680" s="14"/>
      <c r="B680" s="236"/>
      <c r="C680" s="237"/>
      <c r="D680" s="227" t="s">
        <v>156</v>
      </c>
      <c r="E680" s="238" t="s">
        <v>19</v>
      </c>
      <c r="F680" s="239" t="s">
        <v>235</v>
      </c>
      <c r="G680" s="237"/>
      <c r="H680" s="240">
        <v>71.495000000000005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156</v>
      </c>
      <c r="AU680" s="246" t="s">
        <v>85</v>
      </c>
      <c r="AV680" s="14" t="s">
        <v>85</v>
      </c>
      <c r="AW680" s="14" t="s">
        <v>37</v>
      </c>
      <c r="AX680" s="14" t="s">
        <v>75</v>
      </c>
      <c r="AY680" s="246" t="s">
        <v>145</v>
      </c>
    </row>
    <row r="681" s="16" customFormat="1">
      <c r="A681" s="16"/>
      <c r="B681" s="258"/>
      <c r="C681" s="259"/>
      <c r="D681" s="227" t="s">
        <v>156</v>
      </c>
      <c r="E681" s="260" t="s">
        <v>19</v>
      </c>
      <c r="F681" s="261" t="s">
        <v>166</v>
      </c>
      <c r="G681" s="259"/>
      <c r="H681" s="262">
        <v>113.19499999999999</v>
      </c>
      <c r="I681" s="263"/>
      <c r="J681" s="259"/>
      <c r="K681" s="259"/>
      <c r="L681" s="264"/>
      <c r="M681" s="265"/>
      <c r="N681" s="266"/>
      <c r="O681" s="266"/>
      <c r="P681" s="266"/>
      <c r="Q681" s="266"/>
      <c r="R681" s="266"/>
      <c r="S681" s="266"/>
      <c r="T681" s="267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68" t="s">
        <v>156</v>
      </c>
      <c r="AU681" s="268" t="s">
        <v>85</v>
      </c>
      <c r="AV681" s="16" t="s">
        <v>152</v>
      </c>
      <c r="AW681" s="16" t="s">
        <v>37</v>
      </c>
      <c r="AX681" s="16" t="s">
        <v>83</v>
      </c>
      <c r="AY681" s="268" t="s">
        <v>145</v>
      </c>
    </row>
    <row r="682" s="14" customFormat="1">
      <c r="A682" s="14"/>
      <c r="B682" s="236"/>
      <c r="C682" s="237"/>
      <c r="D682" s="227" t="s">
        <v>156</v>
      </c>
      <c r="E682" s="237"/>
      <c r="F682" s="239" t="s">
        <v>689</v>
      </c>
      <c r="G682" s="237"/>
      <c r="H682" s="240">
        <v>131.929</v>
      </c>
      <c r="I682" s="241"/>
      <c r="J682" s="237"/>
      <c r="K682" s="237"/>
      <c r="L682" s="242"/>
      <c r="M682" s="243"/>
      <c r="N682" s="244"/>
      <c r="O682" s="244"/>
      <c r="P682" s="244"/>
      <c r="Q682" s="244"/>
      <c r="R682" s="244"/>
      <c r="S682" s="244"/>
      <c r="T682" s="245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6" t="s">
        <v>156</v>
      </c>
      <c r="AU682" s="246" t="s">
        <v>85</v>
      </c>
      <c r="AV682" s="14" t="s">
        <v>85</v>
      </c>
      <c r="AW682" s="14" t="s">
        <v>4</v>
      </c>
      <c r="AX682" s="14" t="s">
        <v>83</v>
      </c>
      <c r="AY682" s="246" t="s">
        <v>145</v>
      </c>
    </row>
    <row r="683" s="2" customFormat="1" ht="24.15" customHeight="1">
      <c r="A683" s="41"/>
      <c r="B683" s="42"/>
      <c r="C683" s="269" t="s">
        <v>690</v>
      </c>
      <c r="D683" s="269" t="s">
        <v>223</v>
      </c>
      <c r="E683" s="270" t="s">
        <v>691</v>
      </c>
      <c r="F683" s="271" t="s">
        <v>692</v>
      </c>
      <c r="G683" s="272" t="s">
        <v>231</v>
      </c>
      <c r="H683" s="273">
        <v>131.929</v>
      </c>
      <c r="I683" s="274"/>
      <c r="J683" s="275">
        <f>ROUND(I683*H683,2)</f>
        <v>0</v>
      </c>
      <c r="K683" s="271" t="s">
        <v>151</v>
      </c>
      <c r="L683" s="276"/>
      <c r="M683" s="277" t="s">
        <v>19</v>
      </c>
      <c r="N683" s="278" t="s">
        <v>46</v>
      </c>
      <c r="O683" s="87"/>
      <c r="P683" s="216">
        <f>O683*H683</f>
        <v>0</v>
      </c>
      <c r="Q683" s="216">
        <v>0.0054000000000000003</v>
      </c>
      <c r="R683" s="216">
        <f>Q683*H683</f>
        <v>0.71241660000000007</v>
      </c>
      <c r="S683" s="216">
        <v>0</v>
      </c>
      <c r="T683" s="217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8" t="s">
        <v>391</v>
      </c>
      <c r="AT683" s="218" t="s">
        <v>223</v>
      </c>
      <c r="AU683" s="218" t="s">
        <v>85</v>
      </c>
      <c r="AY683" s="20" t="s">
        <v>145</v>
      </c>
      <c r="BE683" s="219">
        <f>IF(N683="základní",J683,0)</f>
        <v>0</v>
      </c>
      <c r="BF683" s="219">
        <f>IF(N683="snížená",J683,0)</f>
        <v>0</v>
      </c>
      <c r="BG683" s="219">
        <f>IF(N683="zákl. přenesená",J683,0)</f>
        <v>0</v>
      </c>
      <c r="BH683" s="219">
        <f>IF(N683="sníž. přenesená",J683,0)</f>
        <v>0</v>
      </c>
      <c r="BI683" s="219">
        <f>IF(N683="nulová",J683,0)</f>
        <v>0</v>
      </c>
      <c r="BJ683" s="20" t="s">
        <v>83</v>
      </c>
      <c r="BK683" s="219">
        <f>ROUND(I683*H683,2)</f>
        <v>0</v>
      </c>
      <c r="BL683" s="20" t="s">
        <v>261</v>
      </c>
      <c r="BM683" s="218" t="s">
        <v>693</v>
      </c>
    </row>
    <row r="684" s="13" customFormat="1">
      <c r="A684" s="13"/>
      <c r="B684" s="225"/>
      <c r="C684" s="226"/>
      <c r="D684" s="227" t="s">
        <v>156</v>
      </c>
      <c r="E684" s="228" t="s">
        <v>19</v>
      </c>
      <c r="F684" s="229" t="s">
        <v>157</v>
      </c>
      <c r="G684" s="226"/>
      <c r="H684" s="228" t="s">
        <v>19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156</v>
      </c>
      <c r="AU684" s="235" t="s">
        <v>85</v>
      </c>
      <c r="AV684" s="13" t="s">
        <v>83</v>
      </c>
      <c r="AW684" s="13" t="s">
        <v>37</v>
      </c>
      <c r="AX684" s="13" t="s">
        <v>75</v>
      </c>
      <c r="AY684" s="235" t="s">
        <v>145</v>
      </c>
    </row>
    <row r="685" s="13" customFormat="1">
      <c r="A685" s="13"/>
      <c r="B685" s="225"/>
      <c r="C685" s="226"/>
      <c r="D685" s="227" t="s">
        <v>156</v>
      </c>
      <c r="E685" s="228" t="s">
        <v>19</v>
      </c>
      <c r="F685" s="229" t="s">
        <v>429</v>
      </c>
      <c r="G685" s="226"/>
      <c r="H685" s="228" t="s">
        <v>19</v>
      </c>
      <c r="I685" s="230"/>
      <c r="J685" s="226"/>
      <c r="K685" s="226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156</v>
      </c>
      <c r="AU685" s="235" t="s">
        <v>85</v>
      </c>
      <c r="AV685" s="13" t="s">
        <v>83</v>
      </c>
      <c r="AW685" s="13" t="s">
        <v>37</v>
      </c>
      <c r="AX685" s="13" t="s">
        <v>75</v>
      </c>
      <c r="AY685" s="235" t="s">
        <v>145</v>
      </c>
    </row>
    <row r="686" s="14" customFormat="1">
      <c r="A686" s="14"/>
      <c r="B686" s="236"/>
      <c r="C686" s="237"/>
      <c r="D686" s="227" t="s">
        <v>156</v>
      </c>
      <c r="E686" s="238" t="s">
        <v>19</v>
      </c>
      <c r="F686" s="239" t="s">
        <v>234</v>
      </c>
      <c r="G686" s="237"/>
      <c r="H686" s="240">
        <v>41.700000000000003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6" t="s">
        <v>156</v>
      </c>
      <c r="AU686" s="246" t="s">
        <v>85</v>
      </c>
      <c r="AV686" s="14" t="s">
        <v>85</v>
      </c>
      <c r="AW686" s="14" t="s">
        <v>37</v>
      </c>
      <c r="AX686" s="14" t="s">
        <v>75</v>
      </c>
      <c r="AY686" s="246" t="s">
        <v>145</v>
      </c>
    </row>
    <row r="687" s="14" customFormat="1">
      <c r="A687" s="14"/>
      <c r="B687" s="236"/>
      <c r="C687" s="237"/>
      <c r="D687" s="227" t="s">
        <v>156</v>
      </c>
      <c r="E687" s="238" t="s">
        <v>19</v>
      </c>
      <c r="F687" s="239" t="s">
        <v>235</v>
      </c>
      <c r="G687" s="237"/>
      <c r="H687" s="240">
        <v>71.495000000000005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156</v>
      </c>
      <c r="AU687" s="246" t="s">
        <v>85</v>
      </c>
      <c r="AV687" s="14" t="s">
        <v>85</v>
      </c>
      <c r="AW687" s="14" t="s">
        <v>37</v>
      </c>
      <c r="AX687" s="14" t="s">
        <v>75</v>
      </c>
      <c r="AY687" s="246" t="s">
        <v>145</v>
      </c>
    </row>
    <row r="688" s="16" customFormat="1">
      <c r="A688" s="16"/>
      <c r="B688" s="258"/>
      <c r="C688" s="259"/>
      <c r="D688" s="227" t="s">
        <v>156</v>
      </c>
      <c r="E688" s="260" t="s">
        <v>19</v>
      </c>
      <c r="F688" s="261" t="s">
        <v>166</v>
      </c>
      <c r="G688" s="259"/>
      <c r="H688" s="262">
        <v>113.19499999999999</v>
      </c>
      <c r="I688" s="263"/>
      <c r="J688" s="259"/>
      <c r="K688" s="259"/>
      <c r="L688" s="264"/>
      <c r="M688" s="265"/>
      <c r="N688" s="266"/>
      <c r="O688" s="266"/>
      <c r="P688" s="266"/>
      <c r="Q688" s="266"/>
      <c r="R688" s="266"/>
      <c r="S688" s="266"/>
      <c r="T688" s="267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T688" s="268" t="s">
        <v>156</v>
      </c>
      <c r="AU688" s="268" t="s">
        <v>85</v>
      </c>
      <c r="AV688" s="16" t="s">
        <v>152</v>
      </c>
      <c r="AW688" s="16" t="s">
        <v>37</v>
      </c>
      <c r="AX688" s="16" t="s">
        <v>83</v>
      </c>
      <c r="AY688" s="268" t="s">
        <v>145</v>
      </c>
    </row>
    <row r="689" s="14" customFormat="1">
      <c r="A689" s="14"/>
      <c r="B689" s="236"/>
      <c r="C689" s="237"/>
      <c r="D689" s="227" t="s">
        <v>156</v>
      </c>
      <c r="E689" s="237"/>
      <c r="F689" s="239" t="s">
        <v>689</v>
      </c>
      <c r="G689" s="237"/>
      <c r="H689" s="240">
        <v>131.929</v>
      </c>
      <c r="I689" s="241"/>
      <c r="J689" s="237"/>
      <c r="K689" s="237"/>
      <c r="L689" s="242"/>
      <c r="M689" s="243"/>
      <c r="N689" s="244"/>
      <c r="O689" s="244"/>
      <c r="P689" s="244"/>
      <c r="Q689" s="244"/>
      <c r="R689" s="244"/>
      <c r="S689" s="244"/>
      <c r="T689" s="24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6" t="s">
        <v>156</v>
      </c>
      <c r="AU689" s="246" t="s">
        <v>85</v>
      </c>
      <c r="AV689" s="14" t="s">
        <v>85</v>
      </c>
      <c r="AW689" s="14" t="s">
        <v>4</v>
      </c>
      <c r="AX689" s="14" t="s">
        <v>83</v>
      </c>
      <c r="AY689" s="246" t="s">
        <v>145</v>
      </c>
    </row>
    <row r="690" s="2" customFormat="1" ht="16.5" customHeight="1">
      <c r="A690" s="41"/>
      <c r="B690" s="42"/>
      <c r="C690" s="207" t="s">
        <v>694</v>
      </c>
      <c r="D690" s="207" t="s">
        <v>147</v>
      </c>
      <c r="E690" s="208" t="s">
        <v>695</v>
      </c>
      <c r="F690" s="209" t="s">
        <v>696</v>
      </c>
      <c r="G690" s="210" t="s">
        <v>231</v>
      </c>
      <c r="H690" s="211">
        <v>92.400000000000006</v>
      </c>
      <c r="I690" s="212"/>
      <c r="J690" s="213">
        <f>ROUND(I690*H690,2)</f>
        <v>0</v>
      </c>
      <c r="K690" s="209" t="s">
        <v>151</v>
      </c>
      <c r="L690" s="47"/>
      <c r="M690" s="214" t="s">
        <v>19</v>
      </c>
      <c r="N690" s="215" t="s">
        <v>46</v>
      </c>
      <c r="O690" s="87"/>
      <c r="P690" s="216">
        <f>O690*H690</f>
        <v>0</v>
      </c>
      <c r="Q690" s="216">
        <v>4.0000000000000003E-05</v>
      </c>
      <c r="R690" s="216">
        <f>Q690*H690</f>
        <v>0.0036960000000000005</v>
      </c>
      <c r="S690" s="216">
        <v>0</v>
      </c>
      <c r="T690" s="217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18" t="s">
        <v>261</v>
      </c>
      <c r="AT690" s="218" t="s">
        <v>147</v>
      </c>
      <c r="AU690" s="218" t="s">
        <v>85</v>
      </c>
      <c r="AY690" s="20" t="s">
        <v>145</v>
      </c>
      <c r="BE690" s="219">
        <f>IF(N690="základní",J690,0)</f>
        <v>0</v>
      </c>
      <c r="BF690" s="219">
        <f>IF(N690="snížená",J690,0)</f>
        <v>0</v>
      </c>
      <c r="BG690" s="219">
        <f>IF(N690="zákl. přenesená",J690,0)</f>
        <v>0</v>
      </c>
      <c r="BH690" s="219">
        <f>IF(N690="sníž. přenesená",J690,0)</f>
        <v>0</v>
      </c>
      <c r="BI690" s="219">
        <f>IF(N690="nulová",J690,0)</f>
        <v>0</v>
      </c>
      <c r="BJ690" s="20" t="s">
        <v>83</v>
      </c>
      <c r="BK690" s="219">
        <f>ROUND(I690*H690,2)</f>
        <v>0</v>
      </c>
      <c r="BL690" s="20" t="s">
        <v>261</v>
      </c>
      <c r="BM690" s="218" t="s">
        <v>697</v>
      </c>
    </row>
    <row r="691" s="2" customFormat="1">
      <c r="A691" s="41"/>
      <c r="B691" s="42"/>
      <c r="C691" s="43"/>
      <c r="D691" s="220" t="s">
        <v>154</v>
      </c>
      <c r="E691" s="43"/>
      <c r="F691" s="221" t="s">
        <v>698</v>
      </c>
      <c r="G691" s="43"/>
      <c r="H691" s="43"/>
      <c r="I691" s="222"/>
      <c r="J691" s="43"/>
      <c r="K691" s="43"/>
      <c r="L691" s="47"/>
      <c r="M691" s="223"/>
      <c r="N691" s="224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154</v>
      </c>
      <c r="AU691" s="20" t="s">
        <v>85</v>
      </c>
    </row>
    <row r="692" s="13" customFormat="1">
      <c r="A692" s="13"/>
      <c r="B692" s="225"/>
      <c r="C692" s="226"/>
      <c r="D692" s="227" t="s">
        <v>156</v>
      </c>
      <c r="E692" s="228" t="s">
        <v>19</v>
      </c>
      <c r="F692" s="229" t="s">
        <v>171</v>
      </c>
      <c r="G692" s="226"/>
      <c r="H692" s="228" t="s">
        <v>19</v>
      </c>
      <c r="I692" s="230"/>
      <c r="J692" s="226"/>
      <c r="K692" s="226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156</v>
      </c>
      <c r="AU692" s="235" t="s">
        <v>85</v>
      </c>
      <c r="AV692" s="13" t="s">
        <v>83</v>
      </c>
      <c r="AW692" s="13" t="s">
        <v>37</v>
      </c>
      <c r="AX692" s="13" t="s">
        <v>75</v>
      </c>
      <c r="AY692" s="235" t="s">
        <v>145</v>
      </c>
    </row>
    <row r="693" s="14" customFormat="1">
      <c r="A693" s="14"/>
      <c r="B693" s="236"/>
      <c r="C693" s="237"/>
      <c r="D693" s="227" t="s">
        <v>156</v>
      </c>
      <c r="E693" s="238" t="s">
        <v>19</v>
      </c>
      <c r="F693" s="239" t="s">
        <v>699</v>
      </c>
      <c r="G693" s="237"/>
      <c r="H693" s="240">
        <v>25.059999999999999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156</v>
      </c>
      <c r="AU693" s="246" t="s">
        <v>85</v>
      </c>
      <c r="AV693" s="14" t="s">
        <v>85</v>
      </c>
      <c r="AW693" s="14" t="s">
        <v>37</v>
      </c>
      <c r="AX693" s="14" t="s">
        <v>75</v>
      </c>
      <c r="AY693" s="246" t="s">
        <v>145</v>
      </c>
    </row>
    <row r="694" s="14" customFormat="1">
      <c r="A694" s="14"/>
      <c r="B694" s="236"/>
      <c r="C694" s="237"/>
      <c r="D694" s="227" t="s">
        <v>156</v>
      </c>
      <c r="E694" s="238" t="s">
        <v>19</v>
      </c>
      <c r="F694" s="239" t="s">
        <v>700</v>
      </c>
      <c r="G694" s="237"/>
      <c r="H694" s="240">
        <v>42</v>
      </c>
      <c r="I694" s="241"/>
      <c r="J694" s="237"/>
      <c r="K694" s="237"/>
      <c r="L694" s="242"/>
      <c r="M694" s="243"/>
      <c r="N694" s="244"/>
      <c r="O694" s="244"/>
      <c r="P694" s="244"/>
      <c r="Q694" s="244"/>
      <c r="R694" s="244"/>
      <c r="S694" s="244"/>
      <c r="T694" s="24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6" t="s">
        <v>156</v>
      </c>
      <c r="AU694" s="246" t="s">
        <v>85</v>
      </c>
      <c r="AV694" s="14" t="s">
        <v>85</v>
      </c>
      <c r="AW694" s="14" t="s">
        <v>37</v>
      </c>
      <c r="AX694" s="14" t="s">
        <v>75</v>
      </c>
      <c r="AY694" s="246" t="s">
        <v>145</v>
      </c>
    </row>
    <row r="695" s="14" customFormat="1">
      <c r="A695" s="14"/>
      <c r="B695" s="236"/>
      <c r="C695" s="237"/>
      <c r="D695" s="227" t="s">
        <v>156</v>
      </c>
      <c r="E695" s="238" t="s">
        <v>19</v>
      </c>
      <c r="F695" s="239" t="s">
        <v>701</v>
      </c>
      <c r="G695" s="237"/>
      <c r="H695" s="240">
        <v>25.34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156</v>
      </c>
      <c r="AU695" s="246" t="s">
        <v>85</v>
      </c>
      <c r="AV695" s="14" t="s">
        <v>85</v>
      </c>
      <c r="AW695" s="14" t="s">
        <v>37</v>
      </c>
      <c r="AX695" s="14" t="s">
        <v>75</v>
      </c>
      <c r="AY695" s="246" t="s">
        <v>145</v>
      </c>
    </row>
    <row r="696" s="16" customFormat="1">
      <c r="A696" s="16"/>
      <c r="B696" s="258"/>
      <c r="C696" s="259"/>
      <c r="D696" s="227" t="s">
        <v>156</v>
      </c>
      <c r="E696" s="260" t="s">
        <v>19</v>
      </c>
      <c r="F696" s="261" t="s">
        <v>166</v>
      </c>
      <c r="G696" s="259"/>
      <c r="H696" s="262">
        <v>92.400000000000006</v>
      </c>
      <c r="I696" s="263"/>
      <c r="J696" s="259"/>
      <c r="K696" s="259"/>
      <c r="L696" s="264"/>
      <c r="M696" s="265"/>
      <c r="N696" s="266"/>
      <c r="O696" s="266"/>
      <c r="P696" s="266"/>
      <c r="Q696" s="266"/>
      <c r="R696" s="266"/>
      <c r="S696" s="266"/>
      <c r="T696" s="267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68" t="s">
        <v>156</v>
      </c>
      <c r="AU696" s="268" t="s">
        <v>85</v>
      </c>
      <c r="AV696" s="16" t="s">
        <v>152</v>
      </c>
      <c r="AW696" s="16" t="s">
        <v>37</v>
      </c>
      <c r="AX696" s="16" t="s">
        <v>83</v>
      </c>
      <c r="AY696" s="268" t="s">
        <v>145</v>
      </c>
    </row>
    <row r="697" s="2" customFormat="1" ht="16.5" customHeight="1">
      <c r="A697" s="41"/>
      <c r="B697" s="42"/>
      <c r="C697" s="269" t="s">
        <v>702</v>
      </c>
      <c r="D697" s="269" t="s">
        <v>223</v>
      </c>
      <c r="E697" s="270" t="s">
        <v>703</v>
      </c>
      <c r="F697" s="271" t="s">
        <v>704</v>
      </c>
      <c r="G697" s="272" t="s">
        <v>231</v>
      </c>
      <c r="H697" s="273">
        <v>112.81999999999999</v>
      </c>
      <c r="I697" s="274"/>
      <c r="J697" s="275">
        <f>ROUND(I697*H697,2)</f>
        <v>0</v>
      </c>
      <c r="K697" s="271" t="s">
        <v>151</v>
      </c>
      <c r="L697" s="276"/>
      <c r="M697" s="277" t="s">
        <v>19</v>
      </c>
      <c r="N697" s="278" t="s">
        <v>46</v>
      </c>
      <c r="O697" s="87"/>
      <c r="P697" s="216">
        <f>O697*H697</f>
        <v>0</v>
      </c>
      <c r="Q697" s="216">
        <v>0.00029999999999999997</v>
      </c>
      <c r="R697" s="216">
        <f>Q697*H697</f>
        <v>0.033845999999999994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391</v>
      </c>
      <c r="AT697" s="218" t="s">
        <v>223</v>
      </c>
      <c r="AU697" s="218" t="s">
        <v>85</v>
      </c>
      <c r="AY697" s="20" t="s">
        <v>145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20" t="s">
        <v>83</v>
      </c>
      <c r="BK697" s="219">
        <f>ROUND(I697*H697,2)</f>
        <v>0</v>
      </c>
      <c r="BL697" s="20" t="s">
        <v>261</v>
      </c>
      <c r="BM697" s="218" t="s">
        <v>705</v>
      </c>
    </row>
    <row r="698" s="14" customFormat="1">
      <c r="A698" s="14"/>
      <c r="B698" s="236"/>
      <c r="C698" s="237"/>
      <c r="D698" s="227" t="s">
        <v>156</v>
      </c>
      <c r="E698" s="237"/>
      <c r="F698" s="239" t="s">
        <v>706</v>
      </c>
      <c r="G698" s="237"/>
      <c r="H698" s="240">
        <v>112.81999999999999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156</v>
      </c>
      <c r="AU698" s="246" t="s">
        <v>85</v>
      </c>
      <c r="AV698" s="14" t="s">
        <v>85</v>
      </c>
      <c r="AW698" s="14" t="s">
        <v>4</v>
      </c>
      <c r="AX698" s="14" t="s">
        <v>83</v>
      </c>
      <c r="AY698" s="246" t="s">
        <v>145</v>
      </c>
    </row>
    <row r="699" s="2" customFormat="1" ht="16.5" customHeight="1">
      <c r="A699" s="41"/>
      <c r="B699" s="42"/>
      <c r="C699" s="207" t="s">
        <v>707</v>
      </c>
      <c r="D699" s="207" t="s">
        <v>147</v>
      </c>
      <c r="E699" s="208" t="s">
        <v>708</v>
      </c>
      <c r="F699" s="209" t="s">
        <v>709</v>
      </c>
      <c r="G699" s="210" t="s">
        <v>231</v>
      </c>
      <c r="H699" s="211">
        <v>92.400000000000006</v>
      </c>
      <c r="I699" s="212"/>
      <c r="J699" s="213">
        <f>ROUND(I699*H699,2)</f>
        <v>0</v>
      </c>
      <c r="K699" s="209" t="s">
        <v>151</v>
      </c>
      <c r="L699" s="47"/>
      <c r="M699" s="214" t="s">
        <v>19</v>
      </c>
      <c r="N699" s="215" t="s">
        <v>46</v>
      </c>
      <c r="O699" s="87"/>
      <c r="P699" s="216">
        <f>O699*H699</f>
        <v>0</v>
      </c>
      <c r="Q699" s="216">
        <v>0</v>
      </c>
      <c r="R699" s="216">
        <f>Q699*H699</f>
        <v>0</v>
      </c>
      <c r="S699" s="216">
        <v>0</v>
      </c>
      <c r="T699" s="217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8" t="s">
        <v>261</v>
      </c>
      <c r="AT699" s="218" t="s">
        <v>147</v>
      </c>
      <c r="AU699" s="218" t="s">
        <v>85</v>
      </c>
      <c r="AY699" s="20" t="s">
        <v>145</v>
      </c>
      <c r="BE699" s="219">
        <f>IF(N699="základní",J699,0)</f>
        <v>0</v>
      </c>
      <c r="BF699" s="219">
        <f>IF(N699="snížená",J699,0)</f>
        <v>0</v>
      </c>
      <c r="BG699" s="219">
        <f>IF(N699="zákl. přenesená",J699,0)</f>
        <v>0</v>
      </c>
      <c r="BH699" s="219">
        <f>IF(N699="sníž. přenesená",J699,0)</f>
        <v>0</v>
      </c>
      <c r="BI699" s="219">
        <f>IF(N699="nulová",J699,0)</f>
        <v>0</v>
      </c>
      <c r="BJ699" s="20" t="s">
        <v>83</v>
      </c>
      <c r="BK699" s="219">
        <f>ROUND(I699*H699,2)</f>
        <v>0</v>
      </c>
      <c r="BL699" s="20" t="s">
        <v>261</v>
      </c>
      <c r="BM699" s="218" t="s">
        <v>710</v>
      </c>
    </row>
    <row r="700" s="2" customFormat="1">
      <c r="A700" s="41"/>
      <c r="B700" s="42"/>
      <c r="C700" s="43"/>
      <c r="D700" s="220" t="s">
        <v>154</v>
      </c>
      <c r="E700" s="43"/>
      <c r="F700" s="221" t="s">
        <v>711</v>
      </c>
      <c r="G700" s="43"/>
      <c r="H700" s="43"/>
      <c r="I700" s="222"/>
      <c r="J700" s="43"/>
      <c r="K700" s="43"/>
      <c r="L700" s="47"/>
      <c r="M700" s="223"/>
      <c r="N700" s="224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154</v>
      </c>
      <c r="AU700" s="20" t="s">
        <v>85</v>
      </c>
    </row>
    <row r="701" s="13" customFormat="1">
      <c r="A701" s="13"/>
      <c r="B701" s="225"/>
      <c r="C701" s="226"/>
      <c r="D701" s="227" t="s">
        <v>156</v>
      </c>
      <c r="E701" s="228" t="s">
        <v>19</v>
      </c>
      <c r="F701" s="229" t="s">
        <v>171</v>
      </c>
      <c r="G701" s="226"/>
      <c r="H701" s="228" t="s">
        <v>19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156</v>
      </c>
      <c r="AU701" s="235" t="s">
        <v>85</v>
      </c>
      <c r="AV701" s="13" t="s">
        <v>83</v>
      </c>
      <c r="AW701" s="13" t="s">
        <v>37</v>
      </c>
      <c r="AX701" s="13" t="s">
        <v>75</v>
      </c>
      <c r="AY701" s="235" t="s">
        <v>145</v>
      </c>
    </row>
    <row r="702" s="14" customFormat="1">
      <c r="A702" s="14"/>
      <c r="B702" s="236"/>
      <c r="C702" s="237"/>
      <c r="D702" s="227" t="s">
        <v>156</v>
      </c>
      <c r="E702" s="238" t="s">
        <v>19</v>
      </c>
      <c r="F702" s="239" t="s">
        <v>699</v>
      </c>
      <c r="G702" s="237"/>
      <c r="H702" s="240">
        <v>25.059999999999999</v>
      </c>
      <c r="I702" s="241"/>
      <c r="J702" s="237"/>
      <c r="K702" s="237"/>
      <c r="L702" s="242"/>
      <c r="M702" s="243"/>
      <c r="N702" s="244"/>
      <c r="O702" s="244"/>
      <c r="P702" s="244"/>
      <c r="Q702" s="244"/>
      <c r="R702" s="244"/>
      <c r="S702" s="244"/>
      <c r="T702" s="245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6" t="s">
        <v>156</v>
      </c>
      <c r="AU702" s="246" t="s">
        <v>85</v>
      </c>
      <c r="AV702" s="14" t="s">
        <v>85</v>
      </c>
      <c r="AW702" s="14" t="s">
        <v>37</v>
      </c>
      <c r="AX702" s="14" t="s">
        <v>75</v>
      </c>
      <c r="AY702" s="246" t="s">
        <v>145</v>
      </c>
    </row>
    <row r="703" s="14" customFormat="1">
      <c r="A703" s="14"/>
      <c r="B703" s="236"/>
      <c r="C703" s="237"/>
      <c r="D703" s="227" t="s">
        <v>156</v>
      </c>
      <c r="E703" s="238" t="s">
        <v>19</v>
      </c>
      <c r="F703" s="239" t="s">
        <v>700</v>
      </c>
      <c r="G703" s="237"/>
      <c r="H703" s="240">
        <v>42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6" t="s">
        <v>156</v>
      </c>
      <c r="AU703" s="246" t="s">
        <v>85</v>
      </c>
      <c r="AV703" s="14" t="s">
        <v>85</v>
      </c>
      <c r="AW703" s="14" t="s">
        <v>37</v>
      </c>
      <c r="AX703" s="14" t="s">
        <v>75</v>
      </c>
      <c r="AY703" s="246" t="s">
        <v>145</v>
      </c>
    </row>
    <row r="704" s="14" customFormat="1">
      <c r="A704" s="14"/>
      <c r="B704" s="236"/>
      <c r="C704" s="237"/>
      <c r="D704" s="227" t="s">
        <v>156</v>
      </c>
      <c r="E704" s="238" t="s">
        <v>19</v>
      </c>
      <c r="F704" s="239" t="s">
        <v>701</v>
      </c>
      <c r="G704" s="237"/>
      <c r="H704" s="240">
        <v>25.34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6" t="s">
        <v>156</v>
      </c>
      <c r="AU704" s="246" t="s">
        <v>85</v>
      </c>
      <c r="AV704" s="14" t="s">
        <v>85</v>
      </c>
      <c r="AW704" s="14" t="s">
        <v>37</v>
      </c>
      <c r="AX704" s="14" t="s">
        <v>75</v>
      </c>
      <c r="AY704" s="246" t="s">
        <v>145</v>
      </c>
    </row>
    <row r="705" s="16" customFormat="1">
      <c r="A705" s="16"/>
      <c r="B705" s="258"/>
      <c r="C705" s="259"/>
      <c r="D705" s="227" t="s">
        <v>156</v>
      </c>
      <c r="E705" s="260" t="s">
        <v>19</v>
      </c>
      <c r="F705" s="261" t="s">
        <v>166</v>
      </c>
      <c r="G705" s="259"/>
      <c r="H705" s="262">
        <v>92.400000000000006</v>
      </c>
      <c r="I705" s="263"/>
      <c r="J705" s="259"/>
      <c r="K705" s="259"/>
      <c r="L705" s="264"/>
      <c r="M705" s="265"/>
      <c r="N705" s="266"/>
      <c r="O705" s="266"/>
      <c r="P705" s="266"/>
      <c r="Q705" s="266"/>
      <c r="R705" s="266"/>
      <c r="S705" s="266"/>
      <c r="T705" s="267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68" t="s">
        <v>156</v>
      </c>
      <c r="AU705" s="268" t="s">
        <v>85</v>
      </c>
      <c r="AV705" s="16" t="s">
        <v>152</v>
      </c>
      <c r="AW705" s="16" t="s">
        <v>37</v>
      </c>
      <c r="AX705" s="16" t="s">
        <v>83</v>
      </c>
      <c r="AY705" s="268" t="s">
        <v>145</v>
      </c>
    </row>
    <row r="706" s="2" customFormat="1" ht="16.5" customHeight="1">
      <c r="A706" s="41"/>
      <c r="B706" s="42"/>
      <c r="C706" s="269" t="s">
        <v>712</v>
      </c>
      <c r="D706" s="269" t="s">
        <v>223</v>
      </c>
      <c r="E706" s="270" t="s">
        <v>713</v>
      </c>
      <c r="F706" s="271" t="s">
        <v>714</v>
      </c>
      <c r="G706" s="272" t="s">
        <v>231</v>
      </c>
      <c r="H706" s="273">
        <v>97.019999999999996</v>
      </c>
      <c r="I706" s="274"/>
      <c r="J706" s="275">
        <f>ROUND(I706*H706,2)</f>
        <v>0</v>
      </c>
      <c r="K706" s="271" t="s">
        <v>151</v>
      </c>
      <c r="L706" s="276"/>
      <c r="M706" s="277" t="s">
        <v>19</v>
      </c>
      <c r="N706" s="278" t="s">
        <v>46</v>
      </c>
      <c r="O706" s="87"/>
      <c r="P706" s="216">
        <f>O706*H706</f>
        <v>0</v>
      </c>
      <c r="Q706" s="216">
        <v>0.00029999999999999997</v>
      </c>
      <c r="R706" s="216">
        <f>Q706*H706</f>
        <v>0.029105999999999996</v>
      </c>
      <c r="S706" s="216">
        <v>0</v>
      </c>
      <c r="T706" s="21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8" t="s">
        <v>391</v>
      </c>
      <c r="AT706" s="218" t="s">
        <v>223</v>
      </c>
      <c r="AU706" s="218" t="s">
        <v>85</v>
      </c>
      <c r="AY706" s="20" t="s">
        <v>145</v>
      </c>
      <c r="BE706" s="219">
        <f>IF(N706="základní",J706,0)</f>
        <v>0</v>
      </c>
      <c r="BF706" s="219">
        <f>IF(N706="snížená",J706,0)</f>
        <v>0</v>
      </c>
      <c r="BG706" s="219">
        <f>IF(N706="zákl. přenesená",J706,0)</f>
        <v>0</v>
      </c>
      <c r="BH706" s="219">
        <f>IF(N706="sníž. přenesená",J706,0)</f>
        <v>0</v>
      </c>
      <c r="BI706" s="219">
        <f>IF(N706="nulová",J706,0)</f>
        <v>0</v>
      </c>
      <c r="BJ706" s="20" t="s">
        <v>83</v>
      </c>
      <c r="BK706" s="219">
        <f>ROUND(I706*H706,2)</f>
        <v>0</v>
      </c>
      <c r="BL706" s="20" t="s">
        <v>261</v>
      </c>
      <c r="BM706" s="218" t="s">
        <v>715</v>
      </c>
    </row>
    <row r="707" s="14" customFormat="1">
      <c r="A707" s="14"/>
      <c r="B707" s="236"/>
      <c r="C707" s="237"/>
      <c r="D707" s="227" t="s">
        <v>156</v>
      </c>
      <c r="E707" s="237"/>
      <c r="F707" s="239" t="s">
        <v>716</v>
      </c>
      <c r="G707" s="237"/>
      <c r="H707" s="240">
        <v>97.019999999999996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6" t="s">
        <v>156</v>
      </c>
      <c r="AU707" s="246" t="s">
        <v>85</v>
      </c>
      <c r="AV707" s="14" t="s">
        <v>85</v>
      </c>
      <c r="AW707" s="14" t="s">
        <v>4</v>
      </c>
      <c r="AX707" s="14" t="s">
        <v>83</v>
      </c>
      <c r="AY707" s="246" t="s">
        <v>145</v>
      </c>
    </row>
    <row r="708" s="2" customFormat="1" ht="24.15" customHeight="1">
      <c r="A708" s="41"/>
      <c r="B708" s="42"/>
      <c r="C708" s="207" t="s">
        <v>717</v>
      </c>
      <c r="D708" s="207" t="s">
        <v>147</v>
      </c>
      <c r="E708" s="208" t="s">
        <v>718</v>
      </c>
      <c r="F708" s="209" t="s">
        <v>719</v>
      </c>
      <c r="G708" s="210" t="s">
        <v>720</v>
      </c>
      <c r="H708" s="279"/>
      <c r="I708" s="212"/>
      <c r="J708" s="213">
        <f>ROUND(I708*H708,2)</f>
        <v>0</v>
      </c>
      <c r="K708" s="209" t="s">
        <v>151</v>
      </c>
      <c r="L708" s="47"/>
      <c r="M708" s="214" t="s">
        <v>19</v>
      </c>
      <c r="N708" s="215" t="s">
        <v>46</v>
      </c>
      <c r="O708" s="87"/>
      <c r="P708" s="216">
        <f>O708*H708</f>
        <v>0</v>
      </c>
      <c r="Q708" s="216">
        <v>0</v>
      </c>
      <c r="R708" s="216">
        <f>Q708*H708</f>
        <v>0</v>
      </c>
      <c r="S708" s="216">
        <v>0</v>
      </c>
      <c r="T708" s="217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8" t="s">
        <v>261</v>
      </c>
      <c r="AT708" s="218" t="s">
        <v>147</v>
      </c>
      <c r="AU708" s="218" t="s">
        <v>85</v>
      </c>
      <c r="AY708" s="20" t="s">
        <v>145</v>
      </c>
      <c r="BE708" s="219">
        <f>IF(N708="základní",J708,0)</f>
        <v>0</v>
      </c>
      <c r="BF708" s="219">
        <f>IF(N708="snížená",J708,0)</f>
        <v>0</v>
      </c>
      <c r="BG708" s="219">
        <f>IF(N708="zákl. přenesená",J708,0)</f>
        <v>0</v>
      </c>
      <c r="BH708" s="219">
        <f>IF(N708="sníž. přenesená",J708,0)</f>
        <v>0</v>
      </c>
      <c r="BI708" s="219">
        <f>IF(N708="nulová",J708,0)</f>
        <v>0</v>
      </c>
      <c r="BJ708" s="20" t="s">
        <v>83</v>
      </c>
      <c r="BK708" s="219">
        <f>ROUND(I708*H708,2)</f>
        <v>0</v>
      </c>
      <c r="BL708" s="20" t="s">
        <v>261</v>
      </c>
      <c r="BM708" s="218" t="s">
        <v>721</v>
      </c>
    </row>
    <row r="709" s="2" customFormat="1">
      <c r="A709" s="41"/>
      <c r="B709" s="42"/>
      <c r="C709" s="43"/>
      <c r="D709" s="220" t="s">
        <v>154</v>
      </c>
      <c r="E709" s="43"/>
      <c r="F709" s="221" t="s">
        <v>722</v>
      </c>
      <c r="G709" s="43"/>
      <c r="H709" s="43"/>
      <c r="I709" s="222"/>
      <c r="J709" s="43"/>
      <c r="K709" s="43"/>
      <c r="L709" s="47"/>
      <c r="M709" s="223"/>
      <c r="N709" s="224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154</v>
      </c>
      <c r="AU709" s="20" t="s">
        <v>85</v>
      </c>
    </row>
    <row r="710" s="12" customFormat="1" ht="22.8" customHeight="1">
      <c r="A710" s="12"/>
      <c r="B710" s="191"/>
      <c r="C710" s="192"/>
      <c r="D710" s="193" t="s">
        <v>74</v>
      </c>
      <c r="E710" s="205" t="s">
        <v>723</v>
      </c>
      <c r="F710" s="205" t="s">
        <v>724</v>
      </c>
      <c r="G710" s="192"/>
      <c r="H710" s="192"/>
      <c r="I710" s="195"/>
      <c r="J710" s="206">
        <f>BK710</f>
        <v>0</v>
      </c>
      <c r="K710" s="192"/>
      <c r="L710" s="197"/>
      <c r="M710" s="198"/>
      <c r="N710" s="199"/>
      <c r="O710" s="199"/>
      <c r="P710" s="200">
        <f>SUM(P711:P817)</f>
        <v>0</v>
      </c>
      <c r="Q710" s="199"/>
      <c r="R710" s="200">
        <f>SUM(R711:R817)</f>
        <v>0.63366083999999989</v>
      </c>
      <c r="S710" s="199"/>
      <c r="T710" s="201">
        <f>SUM(T711:T817)</f>
        <v>0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202" t="s">
        <v>85</v>
      </c>
      <c r="AT710" s="203" t="s">
        <v>74</v>
      </c>
      <c r="AU710" s="203" t="s">
        <v>83</v>
      </c>
      <c r="AY710" s="202" t="s">
        <v>145</v>
      </c>
      <c r="BK710" s="204">
        <f>SUM(BK711:BK817)</f>
        <v>0</v>
      </c>
    </row>
    <row r="711" s="2" customFormat="1" ht="24.15" customHeight="1">
      <c r="A711" s="41"/>
      <c r="B711" s="42"/>
      <c r="C711" s="207" t="s">
        <v>725</v>
      </c>
      <c r="D711" s="207" t="s">
        <v>147</v>
      </c>
      <c r="E711" s="208" t="s">
        <v>726</v>
      </c>
      <c r="F711" s="209" t="s">
        <v>727</v>
      </c>
      <c r="G711" s="210" t="s">
        <v>231</v>
      </c>
      <c r="H711" s="211">
        <v>49.399999999999999</v>
      </c>
      <c r="I711" s="212"/>
      <c r="J711" s="213">
        <f>ROUND(I711*H711,2)</f>
        <v>0</v>
      </c>
      <c r="K711" s="209" t="s">
        <v>151</v>
      </c>
      <c r="L711" s="47"/>
      <c r="M711" s="214" t="s">
        <v>19</v>
      </c>
      <c r="N711" s="215" t="s">
        <v>46</v>
      </c>
      <c r="O711" s="87"/>
      <c r="P711" s="216">
        <f>O711*H711</f>
        <v>0</v>
      </c>
      <c r="Q711" s="216">
        <v>0</v>
      </c>
      <c r="R711" s="216">
        <f>Q711*H711</f>
        <v>0</v>
      </c>
      <c r="S711" s="216">
        <v>0</v>
      </c>
      <c r="T711" s="217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18" t="s">
        <v>261</v>
      </c>
      <c r="AT711" s="218" t="s">
        <v>147</v>
      </c>
      <c r="AU711" s="218" t="s">
        <v>85</v>
      </c>
      <c r="AY711" s="20" t="s">
        <v>145</v>
      </c>
      <c r="BE711" s="219">
        <f>IF(N711="základní",J711,0)</f>
        <v>0</v>
      </c>
      <c r="BF711" s="219">
        <f>IF(N711="snížená",J711,0)</f>
        <v>0</v>
      </c>
      <c r="BG711" s="219">
        <f>IF(N711="zákl. přenesená",J711,0)</f>
        <v>0</v>
      </c>
      <c r="BH711" s="219">
        <f>IF(N711="sníž. přenesená",J711,0)</f>
        <v>0</v>
      </c>
      <c r="BI711" s="219">
        <f>IF(N711="nulová",J711,0)</f>
        <v>0</v>
      </c>
      <c r="BJ711" s="20" t="s">
        <v>83</v>
      </c>
      <c r="BK711" s="219">
        <f>ROUND(I711*H711,2)</f>
        <v>0</v>
      </c>
      <c r="BL711" s="20" t="s">
        <v>261</v>
      </c>
      <c r="BM711" s="218" t="s">
        <v>728</v>
      </c>
    </row>
    <row r="712" s="2" customFormat="1">
      <c r="A712" s="41"/>
      <c r="B712" s="42"/>
      <c r="C712" s="43"/>
      <c r="D712" s="220" t="s">
        <v>154</v>
      </c>
      <c r="E712" s="43"/>
      <c r="F712" s="221" t="s">
        <v>729</v>
      </c>
      <c r="G712" s="43"/>
      <c r="H712" s="43"/>
      <c r="I712" s="222"/>
      <c r="J712" s="43"/>
      <c r="K712" s="43"/>
      <c r="L712" s="47"/>
      <c r="M712" s="223"/>
      <c r="N712" s="224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154</v>
      </c>
      <c r="AU712" s="20" t="s">
        <v>85</v>
      </c>
    </row>
    <row r="713" s="13" customFormat="1">
      <c r="A713" s="13"/>
      <c r="B713" s="225"/>
      <c r="C713" s="226"/>
      <c r="D713" s="227" t="s">
        <v>156</v>
      </c>
      <c r="E713" s="228" t="s">
        <v>19</v>
      </c>
      <c r="F713" s="229" t="s">
        <v>421</v>
      </c>
      <c r="G713" s="226"/>
      <c r="H713" s="228" t="s">
        <v>19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156</v>
      </c>
      <c r="AU713" s="235" t="s">
        <v>85</v>
      </c>
      <c r="AV713" s="13" t="s">
        <v>83</v>
      </c>
      <c r="AW713" s="13" t="s">
        <v>37</v>
      </c>
      <c r="AX713" s="13" t="s">
        <v>75</v>
      </c>
      <c r="AY713" s="235" t="s">
        <v>145</v>
      </c>
    </row>
    <row r="714" s="13" customFormat="1">
      <c r="A714" s="13"/>
      <c r="B714" s="225"/>
      <c r="C714" s="226"/>
      <c r="D714" s="227" t="s">
        <v>156</v>
      </c>
      <c r="E714" s="228" t="s">
        <v>19</v>
      </c>
      <c r="F714" s="229" t="s">
        <v>422</v>
      </c>
      <c r="G714" s="226"/>
      <c r="H714" s="228" t="s">
        <v>19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156</v>
      </c>
      <c r="AU714" s="235" t="s">
        <v>85</v>
      </c>
      <c r="AV714" s="13" t="s">
        <v>83</v>
      </c>
      <c r="AW714" s="13" t="s">
        <v>37</v>
      </c>
      <c r="AX714" s="13" t="s">
        <v>75</v>
      </c>
      <c r="AY714" s="235" t="s">
        <v>145</v>
      </c>
    </row>
    <row r="715" s="14" customFormat="1">
      <c r="A715" s="14"/>
      <c r="B715" s="236"/>
      <c r="C715" s="237"/>
      <c r="D715" s="227" t="s">
        <v>156</v>
      </c>
      <c r="E715" s="238" t="s">
        <v>19</v>
      </c>
      <c r="F715" s="239" t="s">
        <v>730</v>
      </c>
      <c r="G715" s="237"/>
      <c r="H715" s="240">
        <v>49.399999999999999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156</v>
      </c>
      <c r="AU715" s="246" t="s">
        <v>85</v>
      </c>
      <c r="AV715" s="14" t="s">
        <v>85</v>
      </c>
      <c r="AW715" s="14" t="s">
        <v>37</v>
      </c>
      <c r="AX715" s="14" t="s">
        <v>75</v>
      </c>
      <c r="AY715" s="246" t="s">
        <v>145</v>
      </c>
    </row>
    <row r="716" s="16" customFormat="1">
      <c r="A716" s="16"/>
      <c r="B716" s="258"/>
      <c r="C716" s="259"/>
      <c r="D716" s="227" t="s">
        <v>156</v>
      </c>
      <c r="E716" s="260" t="s">
        <v>19</v>
      </c>
      <c r="F716" s="261" t="s">
        <v>166</v>
      </c>
      <c r="G716" s="259"/>
      <c r="H716" s="262">
        <v>49.399999999999999</v>
      </c>
      <c r="I716" s="263"/>
      <c r="J716" s="259"/>
      <c r="K716" s="259"/>
      <c r="L716" s="264"/>
      <c r="M716" s="265"/>
      <c r="N716" s="266"/>
      <c r="O716" s="266"/>
      <c r="P716" s="266"/>
      <c r="Q716" s="266"/>
      <c r="R716" s="266"/>
      <c r="S716" s="266"/>
      <c r="T716" s="267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T716" s="268" t="s">
        <v>156</v>
      </c>
      <c r="AU716" s="268" t="s">
        <v>85</v>
      </c>
      <c r="AV716" s="16" t="s">
        <v>152</v>
      </c>
      <c r="AW716" s="16" t="s">
        <v>37</v>
      </c>
      <c r="AX716" s="16" t="s">
        <v>83</v>
      </c>
      <c r="AY716" s="268" t="s">
        <v>145</v>
      </c>
    </row>
    <row r="717" s="2" customFormat="1" ht="16.5" customHeight="1">
      <c r="A717" s="41"/>
      <c r="B717" s="42"/>
      <c r="C717" s="269" t="s">
        <v>731</v>
      </c>
      <c r="D717" s="269" t="s">
        <v>223</v>
      </c>
      <c r="E717" s="270" t="s">
        <v>732</v>
      </c>
      <c r="F717" s="271" t="s">
        <v>733</v>
      </c>
      <c r="G717" s="272" t="s">
        <v>231</v>
      </c>
      <c r="H717" s="273">
        <v>51.869999999999997</v>
      </c>
      <c r="I717" s="274"/>
      <c r="J717" s="275">
        <f>ROUND(I717*H717,2)</f>
        <v>0</v>
      </c>
      <c r="K717" s="271" t="s">
        <v>151</v>
      </c>
      <c r="L717" s="276"/>
      <c r="M717" s="277" t="s">
        <v>19</v>
      </c>
      <c r="N717" s="278" t="s">
        <v>46</v>
      </c>
      <c r="O717" s="87"/>
      <c r="P717" s="216">
        <f>O717*H717</f>
        <v>0</v>
      </c>
      <c r="Q717" s="216">
        <v>0.0030000000000000001</v>
      </c>
      <c r="R717" s="216">
        <f>Q717*H717</f>
        <v>0.15561</v>
      </c>
      <c r="S717" s="216">
        <v>0</v>
      </c>
      <c r="T717" s="217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8" t="s">
        <v>391</v>
      </c>
      <c r="AT717" s="218" t="s">
        <v>223</v>
      </c>
      <c r="AU717" s="218" t="s">
        <v>85</v>
      </c>
      <c r="AY717" s="20" t="s">
        <v>145</v>
      </c>
      <c r="BE717" s="219">
        <f>IF(N717="základní",J717,0)</f>
        <v>0</v>
      </c>
      <c r="BF717" s="219">
        <f>IF(N717="snížená",J717,0)</f>
        <v>0</v>
      </c>
      <c r="BG717" s="219">
        <f>IF(N717="zákl. přenesená",J717,0)</f>
        <v>0</v>
      </c>
      <c r="BH717" s="219">
        <f>IF(N717="sníž. přenesená",J717,0)</f>
        <v>0</v>
      </c>
      <c r="BI717" s="219">
        <f>IF(N717="nulová",J717,0)</f>
        <v>0</v>
      </c>
      <c r="BJ717" s="20" t="s">
        <v>83</v>
      </c>
      <c r="BK717" s="219">
        <f>ROUND(I717*H717,2)</f>
        <v>0</v>
      </c>
      <c r="BL717" s="20" t="s">
        <v>261</v>
      </c>
      <c r="BM717" s="218" t="s">
        <v>734</v>
      </c>
    </row>
    <row r="718" s="14" customFormat="1">
      <c r="A718" s="14"/>
      <c r="B718" s="236"/>
      <c r="C718" s="237"/>
      <c r="D718" s="227" t="s">
        <v>156</v>
      </c>
      <c r="E718" s="237"/>
      <c r="F718" s="239" t="s">
        <v>735</v>
      </c>
      <c r="G718" s="237"/>
      <c r="H718" s="240">
        <v>51.869999999999997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6" t="s">
        <v>156</v>
      </c>
      <c r="AU718" s="246" t="s">
        <v>85</v>
      </c>
      <c r="AV718" s="14" t="s">
        <v>85</v>
      </c>
      <c r="AW718" s="14" t="s">
        <v>4</v>
      </c>
      <c r="AX718" s="14" t="s">
        <v>83</v>
      </c>
      <c r="AY718" s="246" t="s">
        <v>145</v>
      </c>
    </row>
    <row r="719" s="2" customFormat="1" ht="24.15" customHeight="1">
      <c r="A719" s="41"/>
      <c r="B719" s="42"/>
      <c r="C719" s="207" t="s">
        <v>736</v>
      </c>
      <c r="D719" s="207" t="s">
        <v>147</v>
      </c>
      <c r="E719" s="208" t="s">
        <v>737</v>
      </c>
      <c r="F719" s="209" t="s">
        <v>738</v>
      </c>
      <c r="G719" s="210" t="s">
        <v>231</v>
      </c>
      <c r="H719" s="211">
        <v>66.200000000000003</v>
      </c>
      <c r="I719" s="212"/>
      <c r="J719" s="213">
        <f>ROUND(I719*H719,2)</f>
        <v>0</v>
      </c>
      <c r="K719" s="209" t="s">
        <v>151</v>
      </c>
      <c r="L719" s="47"/>
      <c r="M719" s="214" t="s">
        <v>19</v>
      </c>
      <c r="N719" s="215" t="s">
        <v>46</v>
      </c>
      <c r="O719" s="87"/>
      <c r="P719" s="216">
        <f>O719*H719</f>
        <v>0</v>
      </c>
      <c r="Q719" s="216">
        <v>0</v>
      </c>
      <c r="R719" s="216">
        <f>Q719*H719</f>
        <v>0</v>
      </c>
      <c r="S719" s="216">
        <v>0</v>
      </c>
      <c r="T719" s="217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8" t="s">
        <v>261</v>
      </c>
      <c r="AT719" s="218" t="s">
        <v>147</v>
      </c>
      <c r="AU719" s="218" t="s">
        <v>85</v>
      </c>
      <c r="AY719" s="20" t="s">
        <v>145</v>
      </c>
      <c r="BE719" s="219">
        <f>IF(N719="základní",J719,0)</f>
        <v>0</v>
      </c>
      <c r="BF719" s="219">
        <f>IF(N719="snížená",J719,0)</f>
        <v>0</v>
      </c>
      <c r="BG719" s="219">
        <f>IF(N719="zákl. přenesená",J719,0)</f>
        <v>0</v>
      </c>
      <c r="BH719" s="219">
        <f>IF(N719="sníž. přenesená",J719,0)</f>
        <v>0</v>
      </c>
      <c r="BI719" s="219">
        <f>IF(N719="nulová",J719,0)</f>
        <v>0</v>
      </c>
      <c r="BJ719" s="20" t="s">
        <v>83</v>
      </c>
      <c r="BK719" s="219">
        <f>ROUND(I719*H719,2)</f>
        <v>0</v>
      </c>
      <c r="BL719" s="20" t="s">
        <v>261</v>
      </c>
      <c r="BM719" s="218" t="s">
        <v>739</v>
      </c>
    </row>
    <row r="720" s="2" customFormat="1">
      <c r="A720" s="41"/>
      <c r="B720" s="42"/>
      <c r="C720" s="43"/>
      <c r="D720" s="220" t="s">
        <v>154</v>
      </c>
      <c r="E720" s="43"/>
      <c r="F720" s="221" t="s">
        <v>740</v>
      </c>
      <c r="G720" s="43"/>
      <c r="H720" s="43"/>
      <c r="I720" s="222"/>
      <c r="J720" s="43"/>
      <c r="K720" s="43"/>
      <c r="L720" s="47"/>
      <c r="M720" s="223"/>
      <c r="N720" s="224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154</v>
      </c>
      <c r="AU720" s="20" t="s">
        <v>85</v>
      </c>
    </row>
    <row r="721" s="13" customFormat="1">
      <c r="A721" s="13"/>
      <c r="B721" s="225"/>
      <c r="C721" s="226"/>
      <c r="D721" s="227" t="s">
        <v>156</v>
      </c>
      <c r="E721" s="228" t="s">
        <v>19</v>
      </c>
      <c r="F721" s="229" t="s">
        <v>474</v>
      </c>
      <c r="G721" s="226"/>
      <c r="H721" s="228" t="s">
        <v>19</v>
      </c>
      <c r="I721" s="230"/>
      <c r="J721" s="226"/>
      <c r="K721" s="226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156</v>
      </c>
      <c r="AU721" s="235" t="s">
        <v>85</v>
      </c>
      <c r="AV721" s="13" t="s">
        <v>83</v>
      </c>
      <c r="AW721" s="13" t="s">
        <v>37</v>
      </c>
      <c r="AX721" s="13" t="s">
        <v>75</v>
      </c>
      <c r="AY721" s="235" t="s">
        <v>145</v>
      </c>
    </row>
    <row r="722" s="13" customFormat="1">
      <c r="A722" s="13"/>
      <c r="B722" s="225"/>
      <c r="C722" s="226"/>
      <c r="D722" s="227" t="s">
        <v>156</v>
      </c>
      <c r="E722" s="228" t="s">
        <v>19</v>
      </c>
      <c r="F722" s="229" t="s">
        <v>475</v>
      </c>
      <c r="G722" s="226"/>
      <c r="H722" s="228" t="s">
        <v>19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156</v>
      </c>
      <c r="AU722" s="235" t="s">
        <v>85</v>
      </c>
      <c r="AV722" s="13" t="s">
        <v>83</v>
      </c>
      <c r="AW722" s="13" t="s">
        <v>37</v>
      </c>
      <c r="AX722" s="13" t="s">
        <v>75</v>
      </c>
      <c r="AY722" s="235" t="s">
        <v>145</v>
      </c>
    </row>
    <row r="723" s="14" customFormat="1">
      <c r="A723" s="14"/>
      <c r="B723" s="236"/>
      <c r="C723" s="237"/>
      <c r="D723" s="227" t="s">
        <v>156</v>
      </c>
      <c r="E723" s="238" t="s">
        <v>19</v>
      </c>
      <c r="F723" s="239" t="s">
        <v>476</v>
      </c>
      <c r="G723" s="237"/>
      <c r="H723" s="240">
        <v>66.200000000000003</v>
      </c>
      <c r="I723" s="241"/>
      <c r="J723" s="237"/>
      <c r="K723" s="237"/>
      <c r="L723" s="242"/>
      <c r="M723" s="243"/>
      <c r="N723" s="244"/>
      <c r="O723" s="244"/>
      <c r="P723" s="244"/>
      <c r="Q723" s="244"/>
      <c r="R723" s="244"/>
      <c r="S723" s="244"/>
      <c r="T723" s="24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6" t="s">
        <v>156</v>
      </c>
      <c r="AU723" s="246" t="s">
        <v>85</v>
      </c>
      <c r="AV723" s="14" t="s">
        <v>85</v>
      </c>
      <c r="AW723" s="14" t="s">
        <v>37</v>
      </c>
      <c r="AX723" s="14" t="s">
        <v>75</v>
      </c>
      <c r="AY723" s="246" t="s">
        <v>145</v>
      </c>
    </row>
    <row r="724" s="16" customFormat="1">
      <c r="A724" s="16"/>
      <c r="B724" s="258"/>
      <c r="C724" s="259"/>
      <c r="D724" s="227" t="s">
        <v>156</v>
      </c>
      <c r="E724" s="260" t="s">
        <v>19</v>
      </c>
      <c r="F724" s="261" t="s">
        <v>166</v>
      </c>
      <c r="G724" s="259"/>
      <c r="H724" s="262">
        <v>66.200000000000003</v>
      </c>
      <c r="I724" s="263"/>
      <c r="J724" s="259"/>
      <c r="K724" s="259"/>
      <c r="L724" s="264"/>
      <c r="M724" s="265"/>
      <c r="N724" s="266"/>
      <c r="O724" s="266"/>
      <c r="P724" s="266"/>
      <c r="Q724" s="266"/>
      <c r="R724" s="266"/>
      <c r="S724" s="266"/>
      <c r="T724" s="267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T724" s="268" t="s">
        <v>156</v>
      </c>
      <c r="AU724" s="268" t="s">
        <v>85</v>
      </c>
      <c r="AV724" s="16" t="s">
        <v>152</v>
      </c>
      <c r="AW724" s="16" t="s">
        <v>37</v>
      </c>
      <c r="AX724" s="16" t="s">
        <v>83</v>
      </c>
      <c r="AY724" s="268" t="s">
        <v>145</v>
      </c>
    </row>
    <row r="725" s="2" customFormat="1" ht="16.5" customHeight="1">
      <c r="A725" s="41"/>
      <c r="B725" s="42"/>
      <c r="C725" s="269" t="s">
        <v>741</v>
      </c>
      <c r="D725" s="269" t="s">
        <v>223</v>
      </c>
      <c r="E725" s="270" t="s">
        <v>742</v>
      </c>
      <c r="F725" s="271" t="s">
        <v>743</v>
      </c>
      <c r="G725" s="272" t="s">
        <v>231</v>
      </c>
      <c r="H725" s="273">
        <v>69.510000000000005</v>
      </c>
      <c r="I725" s="274"/>
      <c r="J725" s="275">
        <f>ROUND(I725*H725,2)</f>
        <v>0</v>
      </c>
      <c r="K725" s="271" t="s">
        <v>151</v>
      </c>
      <c r="L725" s="276"/>
      <c r="M725" s="277" t="s">
        <v>19</v>
      </c>
      <c r="N725" s="278" t="s">
        <v>46</v>
      </c>
      <c r="O725" s="87"/>
      <c r="P725" s="216">
        <f>O725*H725</f>
        <v>0</v>
      </c>
      <c r="Q725" s="216">
        <v>0.0018</v>
      </c>
      <c r="R725" s="216">
        <f>Q725*H725</f>
        <v>0.12511800000000001</v>
      </c>
      <c r="S725" s="216">
        <v>0</v>
      </c>
      <c r="T725" s="217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8" t="s">
        <v>391</v>
      </c>
      <c r="AT725" s="218" t="s">
        <v>223</v>
      </c>
      <c r="AU725" s="218" t="s">
        <v>85</v>
      </c>
      <c r="AY725" s="20" t="s">
        <v>145</v>
      </c>
      <c r="BE725" s="219">
        <f>IF(N725="základní",J725,0)</f>
        <v>0</v>
      </c>
      <c r="BF725" s="219">
        <f>IF(N725="snížená",J725,0)</f>
        <v>0</v>
      </c>
      <c r="BG725" s="219">
        <f>IF(N725="zákl. přenesená",J725,0)</f>
        <v>0</v>
      </c>
      <c r="BH725" s="219">
        <f>IF(N725="sníž. přenesená",J725,0)</f>
        <v>0</v>
      </c>
      <c r="BI725" s="219">
        <f>IF(N725="nulová",J725,0)</f>
        <v>0</v>
      </c>
      <c r="BJ725" s="20" t="s">
        <v>83</v>
      </c>
      <c r="BK725" s="219">
        <f>ROUND(I725*H725,2)</f>
        <v>0</v>
      </c>
      <c r="BL725" s="20" t="s">
        <v>261</v>
      </c>
      <c r="BM725" s="218" t="s">
        <v>744</v>
      </c>
    </row>
    <row r="726" s="13" customFormat="1">
      <c r="A726" s="13"/>
      <c r="B726" s="225"/>
      <c r="C726" s="226"/>
      <c r="D726" s="227" t="s">
        <v>156</v>
      </c>
      <c r="E726" s="228" t="s">
        <v>19</v>
      </c>
      <c r="F726" s="229" t="s">
        <v>474</v>
      </c>
      <c r="G726" s="226"/>
      <c r="H726" s="228" t="s">
        <v>19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156</v>
      </c>
      <c r="AU726" s="235" t="s">
        <v>85</v>
      </c>
      <c r="AV726" s="13" t="s">
        <v>83</v>
      </c>
      <c r="AW726" s="13" t="s">
        <v>37</v>
      </c>
      <c r="AX726" s="13" t="s">
        <v>75</v>
      </c>
      <c r="AY726" s="235" t="s">
        <v>145</v>
      </c>
    </row>
    <row r="727" s="13" customFormat="1">
      <c r="A727" s="13"/>
      <c r="B727" s="225"/>
      <c r="C727" s="226"/>
      <c r="D727" s="227" t="s">
        <v>156</v>
      </c>
      <c r="E727" s="228" t="s">
        <v>19</v>
      </c>
      <c r="F727" s="229" t="s">
        <v>475</v>
      </c>
      <c r="G727" s="226"/>
      <c r="H727" s="228" t="s">
        <v>19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156</v>
      </c>
      <c r="AU727" s="235" t="s">
        <v>85</v>
      </c>
      <c r="AV727" s="13" t="s">
        <v>83</v>
      </c>
      <c r="AW727" s="13" t="s">
        <v>37</v>
      </c>
      <c r="AX727" s="13" t="s">
        <v>75</v>
      </c>
      <c r="AY727" s="235" t="s">
        <v>145</v>
      </c>
    </row>
    <row r="728" s="14" customFormat="1">
      <c r="A728" s="14"/>
      <c r="B728" s="236"/>
      <c r="C728" s="237"/>
      <c r="D728" s="227" t="s">
        <v>156</v>
      </c>
      <c r="E728" s="238" t="s">
        <v>19</v>
      </c>
      <c r="F728" s="239" t="s">
        <v>476</v>
      </c>
      <c r="G728" s="237"/>
      <c r="H728" s="240">
        <v>66.200000000000003</v>
      </c>
      <c r="I728" s="241"/>
      <c r="J728" s="237"/>
      <c r="K728" s="237"/>
      <c r="L728" s="242"/>
      <c r="M728" s="243"/>
      <c r="N728" s="244"/>
      <c r="O728" s="244"/>
      <c r="P728" s="244"/>
      <c r="Q728" s="244"/>
      <c r="R728" s="244"/>
      <c r="S728" s="244"/>
      <c r="T728" s="24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6" t="s">
        <v>156</v>
      </c>
      <c r="AU728" s="246" t="s">
        <v>85</v>
      </c>
      <c r="AV728" s="14" t="s">
        <v>85</v>
      </c>
      <c r="AW728" s="14" t="s">
        <v>37</v>
      </c>
      <c r="AX728" s="14" t="s">
        <v>75</v>
      </c>
      <c r="AY728" s="246" t="s">
        <v>145</v>
      </c>
    </row>
    <row r="729" s="16" customFormat="1">
      <c r="A729" s="16"/>
      <c r="B729" s="258"/>
      <c r="C729" s="259"/>
      <c r="D729" s="227" t="s">
        <v>156</v>
      </c>
      <c r="E729" s="260" t="s">
        <v>19</v>
      </c>
      <c r="F729" s="261" t="s">
        <v>166</v>
      </c>
      <c r="G729" s="259"/>
      <c r="H729" s="262">
        <v>66.200000000000003</v>
      </c>
      <c r="I729" s="263"/>
      <c r="J729" s="259"/>
      <c r="K729" s="259"/>
      <c r="L729" s="264"/>
      <c r="M729" s="265"/>
      <c r="N729" s="266"/>
      <c r="O729" s="266"/>
      <c r="P729" s="266"/>
      <c r="Q729" s="266"/>
      <c r="R729" s="266"/>
      <c r="S729" s="266"/>
      <c r="T729" s="267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68" t="s">
        <v>156</v>
      </c>
      <c r="AU729" s="268" t="s">
        <v>85</v>
      </c>
      <c r="AV729" s="16" t="s">
        <v>152</v>
      </c>
      <c r="AW729" s="16" t="s">
        <v>37</v>
      </c>
      <c r="AX729" s="16" t="s">
        <v>83</v>
      </c>
      <c r="AY729" s="268" t="s">
        <v>145</v>
      </c>
    </row>
    <row r="730" s="14" customFormat="1">
      <c r="A730" s="14"/>
      <c r="B730" s="236"/>
      <c r="C730" s="237"/>
      <c r="D730" s="227" t="s">
        <v>156</v>
      </c>
      <c r="E730" s="237"/>
      <c r="F730" s="239" t="s">
        <v>745</v>
      </c>
      <c r="G730" s="237"/>
      <c r="H730" s="240">
        <v>69.510000000000005</v>
      </c>
      <c r="I730" s="241"/>
      <c r="J730" s="237"/>
      <c r="K730" s="237"/>
      <c r="L730" s="242"/>
      <c r="M730" s="243"/>
      <c r="N730" s="244"/>
      <c r="O730" s="244"/>
      <c r="P730" s="244"/>
      <c r="Q730" s="244"/>
      <c r="R730" s="244"/>
      <c r="S730" s="244"/>
      <c r="T730" s="245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6" t="s">
        <v>156</v>
      </c>
      <c r="AU730" s="246" t="s">
        <v>85</v>
      </c>
      <c r="AV730" s="14" t="s">
        <v>85</v>
      </c>
      <c r="AW730" s="14" t="s">
        <v>4</v>
      </c>
      <c r="AX730" s="14" t="s">
        <v>83</v>
      </c>
      <c r="AY730" s="246" t="s">
        <v>145</v>
      </c>
    </row>
    <row r="731" s="2" customFormat="1" ht="16.5" customHeight="1">
      <c r="A731" s="41"/>
      <c r="B731" s="42"/>
      <c r="C731" s="269" t="s">
        <v>746</v>
      </c>
      <c r="D731" s="269" t="s">
        <v>223</v>
      </c>
      <c r="E731" s="270" t="s">
        <v>747</v>
      </c>
      <c r="F731" s="271" t="s">
        <v>748</v>
      </c>
      <c r="G731" s="272" t="s">
        <v>231</v>
      </c>
      <c r="H731" s="273">
        <v>69.510000000000005</v>
      </c>
      <c r="I731" s="274"/>
      <c r="J731" s="275">
        <f>ROUND(I731*H731,2)</f>
        <v>0</v>
      </c>
      <c r="K731" s="271" t="s">
        <v>151</v>
      </c>
      <c r="L731" s="276"/>
      <c r="M731" s="277" t="s">
        <v>19</v>
      </c>
      <c r="N731" s="278" t="s">
        <v>46</v>
      </c>
      <c r="O731" s="87"/>
      <c r="P731" s="216">
        <f>O731*H731</f>
        <v>0</v>
      </c>
      <c r="Q731" s="216">
        <v>0.0023999999999999998</v>
      </c>
      <c r="R731" s="216">
        <f>Q731*H731</f>
        <v>0.166824</v>
      </c>
      <c r="S731" s="216">
        <v>0</v>
      </c>
      <c r="T731" s="217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18" t="s">
        <v>391</v>
      </c>
      <c r="AT731" s="218" t="s">
        <v>223</v>
      </c>
      <c r="AU731" s="218" t="s">
        <v>85</v>
      </c>
      <c r="AY731" s="20" t="s">
        <v>145</v>
      </c>
      <c r="BE731" s="219">
        <f>IF(N731="základní",J731,0)</f>
        <v>0</v>
      </c>
      <c r="BF731" s="219">
        <f>IF(N731="snížená",J731,0)</f>
        <v>0</v>
      </c>
      <c r="BG731" s="219">
        <f>IF(N731="zákl. přenesená",J731,0)</f>
        <v>0</v>
      </c>
      <c r="BH731" s="219">
        <f>IF(N731="sníž. přenesená",J731,0)</f>
        <v>0</v>
      </c>
      <c r="BI731" s="219">
        <f>IF(N731="nulová",J731,0)</f>
        <v>0</v>
      </c>
      <c r="BJ731" s="20" t="s">
        <v>83</v>
      </c>
      <c r="BK731" s="219">
        <f>ROUND(I731*H731,2)</f>
        <v>0</v>
      </c>
      <c r="BL731" s="20" t="s">
        <v>261</v>
      </c>
      <c r="BM731" s="218" t="s">
        <v>749</v>
      </c>
    </row>
    <row r="732" s="13" customFormat="1">
      <c r="A732" s="13"/>
      <c r="B732" s="225"/>
      <c r="C732" s="226"/>
      <c r="D732" s="227" t="s">
        <v>156</v>
      </c>
      <c r="E732" s="228" t="s">
        <v>19</v>
      </c>
      <c r="F732" s="229" t="s">
        <v>474</v>
      </c>
      <c r="G732" s="226"/>
      <c r="H732" s="228" t="s">
        <v>19</v>
      </c>
      <c r="I732" s="230"/>
      <c r="J732" s="226"/>
      <c r="K732" s="226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156</v>
      </c>
      <c r="AU732" s="235" t="s">
        <v>85</v>
      </c>
      <c r="AV732" s="13" t="s">
        <v>83</v>
      </c>
      <c r="AW732" s="13" t="s">
        <v>37</v>
      </c>
      <c r="AX732" s="13" t="s">
        <v>75</v>
      </c>
      <c r="AY732" s="235" t="s">
        <v>145</v>
      </c>
    </row>
    <row r="733" s="13" customFormat="1">
      <c r="A733" s="13"/>
      <c r="B733" s="225"/>
      <c r="C733" s="226"/>
      <c r="D733" s="227" t="s">
        <v>156</v>
      </c>
      <c r="E733" s="228" t="s">
        <v>19</v>
      </c>
      <c r="F733" s="229" t="s">
        <v>475</v>
      </c>
      <c r="G733" s="226"/>
      <c r="H733" s="228" t="s">
        <v>19</v>
      </c>
      <c r="I733" s="230"/>
      <c r="J733" s="226"/>
      <c r="K733" s="226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156</v>
      </c>
      <c r="AU733" s="235" t="s">
        <v>85</v>
      </c>
      <c r="AV733" s="13" t="s">
        <v>83</v>
      </c>
      <c r="AW733" s="13" t="s">
        <v>37</v>
      </c>
      <c r="AX733" s="13" t="s">
        <v>75</v>
      </c>
      <c r="AY733" s="235" t="s">
        <v>145</v>
      </c>
    </row>
    <row r="734" s="14" customFormat="1">
      <c r="A734" s="14"/>
      <c r="B734" s="236"/>
      <c r="C734" s="237"/>
      <c r="D734" s="227" t="s">
        <v>156</v>
      </c>
      <c r="E734" s="238" t="s">
        <v>19</v>
      </c>
      <c r="F734" s="239" t="s">
        <v>476</v>
      </c>
      <c r="G734" s="237"/>
      <c r="H734" s="240">
        <v>66.200000000000003</v>
      </c>
      <c r="I734" s="241"/>
      <c r="J734" s="237"/>
      <c r="K734" s="237"/>
      <c r="L734" s="242"/>
      <c r="M734" s="243"/>
      <c r="N734" s="244"/>
      <c r="O734" s="244"/>
      <c r="P734" s="244"/>
      <c r="Q734" s="244"/>
      <c r="R734" s="244"/>
      <c r="S734" s="244"/>
      <c r="T734" s="245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6" t="s">
        <v>156</v>
      </c>
      <c r="AU734" s="246" t="s">
        <v>85</v>
      </c>
      <c r="AV734" s="14" t="s">
        <v>85</v>
      </c>
      <c r="AW734" s="14" t="s">
        <v>37</v>
      </c>
      <c r="AX734" s="14" t="s">
        <v>75</v>
      </c>
      <c r="AY734" s="246" t="s">
        <v>145</v>
      </c>
    </row>
    <row r="735" s="16" customFormat="1">
      <c r="A735" s="16"/>
      <c r="B735" s="258"/>
      <c r="C735" s="259"/>
      <c r="D735" s="227" t="s">
        <v>156</v>
      </c>
      <c r="E735" s="260" t="s">
        <v>19</v>
      </c>
      <c r="F735" s="261" t="s">
        <v>166</v>
      </c>
      <c r="G735" s="259"/>
      <c r="H735" s="262">
        <v>66.200000000000003</v>
      </c>
      <c r="I735" s="263"/>
      <c r="J735" s="259"/>
      <c r="K735" s="259"/>
      <c r="L735" s="264"/>
      <c r="M735" s="265"/>
      <c r="N735" s="266"/>
      <c r="O735" s="266"/>
      <c r="P735" s="266"/>
      <c r="Q735" s="266"/>
      <c r="R735" s="266"/>
      <c r="S735" s="266"/>
      <c r="T735" s="267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T735" s="268" t="s">
        <v>156</v>
      </c>
      <c r="AU735" s="268" t="s">
        <v>85</v>
      </c>
      <c r="AV735" s="16" t="s">
        <v>152</v>
      </c>
      <c r="AW735" s="16" t="s">
        <v>37</v>
      </c>
      <c r="AX735" s="16" t="s">
        <v>83</v>
      </c>
      <c r="AY735" s="268" t="s">
        <v>145</v>
      </c>
    </row>
    <row r="736" s="14" customFormat="1">
      <c r="A736" s="14"/>
      <c r="B736" s="236"/>
      <c r="C736" s="237"/>
      <c r="D736" s="227" t="s">
        <v>156</v>
      </c>
      <c r="E736" s="237"/>
      <c r="F736" s="239" t="s">
        <v>745</v>
      </c>
      <c r="G736" s="237"/>
      <c r="H736" s="240">
        <v>69.510000000000005</v>
      </c>
      <c r="I736" s="241"/>
      <c r="J736" s="237"/>
      <c r="K736" s="237"/>
      <c r="L736" s="242"/>
      <c r="M736" s="243"/>
      <c r="N736" s="244"/>
      <c r="O736" s="244"/>
      <c r="P736" s="244"/>
      <c r="Q736" s="244"/>
      <c r="R736" s="244"/>
      <c r="S736" s="244"/>
      <c r="T736" s="24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6" t="s">
        <v>156</v>
      </c>
      <c r="AU736" s="246" t="s">
        <v>85</v>
      </c>
      <c r="AV736" s="14" t="s">
        <v>85</v>
      </c>
      <c r="AW736" s="14" t="s">
        <v>4</v>
      </c>
      <c r="AX736" s="14" t="s">
        <v>83</v>
      </c>
      <c r="AY736" s="246" t="s">
        <v>145</v>
      </c>
    </row>
    <row r="737" s="2" customFormat="1" ht="16.5" customHeight="1">
      <c r="A737" s="41"/>
      <c r="B737" s="42"/>
      <c r="C737" s="207" t="s">
        <v>750</v>
      </c>
      <c r="D737" s="207" t="s">
        <v>147</v>
      </c>
      <c r="E737" s="208" t="s">
        <v>751</v>
      </c>
      <c r="F737" s="209" t="s">
        <v>752</v>
      </c>
      <c r="G737" s="210" t="s">
        <v>313</v>
      </c>
      <c r="H737" s="211">
        <v>167.40000000000001</v>
      </c>
      <c r="I737" s="212"/>
      <c r="J737" s="213">
        <f>ROUND(I737*H737,2)</f>
        <v>0</v>
      </c>
      <c r="K737" s="209" t="s">
        <v>151</v>
      </c>
      <c r="L737" s="47"/>
      <c r="M737" s="214" t="s">
        <v>19</v>
      </c>
      <c r="N737" s="215" t="s">
        <v>46</v>
      </c>
      <c r="O737" s="87"/>
      <c r="P737" s="216">
        <f>O737*H737</f>
        <v>0</v>
      </c>
      <c r="Q737" s="216">
        <v>0</v>
      </c>
      <c r="R737" s="216">
        <f>Q737*H737</f>
        <v>0</v>
      </c>
      <c r="S737" s="216">
        <v>0</v>
      </c>
      <c r="T737" s="217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18" t="s">
        <v>261</v>
      </c>
      <c r="AT737" s="218" t="s">
        <v>147</v>
      </c>
      <c r="AU737" s="218" t="s">
        <v>85</v>
      </c>
      <c r="AY737" s="20" t="s">
        <v>145</v>
      </c>
      <c r="BE737" s="219">
        <f>IF(N737="základní",J737,0)</f>
        <v>0</v>
      </c>
      <c r="BF737" s="219">
        <f>IF(N737="snížená",J737,0)</f>
        <v>0</v>
      </c>
      <c r="BG737" s="219">
        <f>IF(N737="zákl. přenesená",J737,0)</f>
        <v>0</v>
      </c>
      <c r="BH737" s="219">
        <f>IF(N737="sníž. přenesená",J737,0)</f>
        <v>0</v>
      </c>
      <c r="BI737" s="219">
        <f>IF(N737="nulová",J737,0)</f>
        <v>0</v>
      </c>
      <c r="BJ737" s="20" t="s">
        <v>83</v>
      </c>
      <c r="BK737" s="219">
        <f>ROUND(I737*H737,2)</f>
        <v>0</v>
      </c>
      <c r="BL737" s="20" t="s">
        <v>261</v>
      </c>
      <c r="BM737" s="218" t="s">
        <v>753</v>
      </c>
    </row>
    <row r="738" s="2" customFormat="1">
      <c r="A738" s="41"/>
      <c r="B738" s="42"/>
      <c r="C738" s="43"/>
      <c r="D738" s="220" t="s">
        <v>154</v>
      </c>
      <c r="E738" s="43"/>
      <c r="F738" s="221" t="s">
        <v>754</v>
      </c>
      <c r="G738" s="43"/>
      <c r="H738" s="43"/>
      <c r="I738" s="222"/>
      <c r="J738" s="43"/>
      <c r="K738" s="43"/>
      <c r="L738" s="47"/>
      <c r="M738" s="223"/>
      <c r="N738" s="224"/>
      <c r="O738" s="87"/>
      <c r="P738" s="87"/>
      <c r="Q738" s="87"/>
      <c r="R738" s="87"/>
      <c r="S738" s="87"/>
      <c r="T738" s="88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T738" s="20" t="s">
        <v>154</v>
      </c>
      <c r="AU738" s="20" t="s">
        <v>85</v>
      </c>
    </row>
    <row r="739" s="13" customFormat="1">
      <c r="A739" s="13"/>
      <c r="B739" s="225"/>
      <c r="C739" s="226"/>
      <c r="D739" s="227" t="s">
        <v>156</v>
      </c>
      <c r="E739" s="228" t="s">
        <v>19</v>
      </c>
      <c r="F739" s="229" t="s">
        <v>755</v>
      </c>
      <c r="G739" s="226"/>
      <c r="H739" s="228" t="s">
        <v>19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156</v>
      </c>
      <c r="AU739" s="235" t="s">
        <v>85</v>
      </c>
      <c r="AV739" s="13" t="s">
        <v>83</v>
      </c>
      <c r="AW739" s="13" t="s">
        <v>37</v>
      </c>
      <c r="AX739" s="13" t="s">
        <v>75</v>
      </c>
      <c r="AY739" s="235" t="s">
        <v>145</v>
      </c>
    </row>
    <row r="740" s="14" customFormat="1">
      <c r="A740" s="14"/>
      <c r="B740" s="236"/>
      <c r="C740" s="237"/>
      <c r="D740" s="227" t="s">
        <v>156</v>
      </c>
      <c r="E740" s="238" t="s">
        <v>19</v>
      </c>
      <c r="F740" s="239" t="s">
        <v>756</v>
      </c>
      <c r="G740" s="237"/>
      <c r="H740" s="240">
        <v>71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6" t="s">
        <v>156</v>
      </c>
      <c r="AU740" s="246" t="s">
        <v>85</v>
      </c>
      <c r="AV740" s="14" t="s">
        <v>85</v>
      </c>
      <c r="AW740" s="14" t="s">
        <v>37</v>
      </c>
      <c r="AX740" s="14" t="s">
        <v>75</v>
      </c>
      <c r="AY740" s="246" t="s">
        <v>145</v>
      </c>
    </row>
    <row r="741" s="14" customFormat="1">
      <c r="A741" s="14"/>
      <c r="B741" s="236"/>
      <c r="C741" s="237"/>
      <c r="D741" s="227" t="s">
        <v>156</v>
      </c>
      <c r="E741" s="238" t="s">
        <v>19</v>
      </c>
      <c r="F741" s="239" t="s">
        <v>757</v>
      </c>
      <c r="G741" s="237"/>
      <c r="H741" s="240">
        <v>96.400000000000006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6" t="s">
        <v>156</v>
      </c>
      <c r="AU741" s="246" t="s">
        <v>85</v>
      </c>
      <c r="AV741" s="14" t="s">
        <v>85</v>
      </c>
      <c r="AW741" s="14" t="s">
        <v>37</v>
      </c>
      <c r="AX741" s="14" t="s">
        <v>75</v>
      </c>
      <c r="AY741" s="246" t="s">
        <v>145</v>
      </c>
    </row>
    <row r="742" s="16" customFormat="1">
      <c r="A742" s="16"/>
      <c r="B742" s="258"/>
      <c r="C742" s="259"/>
      <c r="D742" s="227" t="s">
        <v>156</v>
      </c>
      <c r="E742" s="260" t="s">
        <v>19</v>
      </c>
      <c r="F742" s="261" t="s">
        <v>166</v>
      </c>
      <c r="G742" s="259"/>
      <c r="H742" s="262">
        <v>167.40000000000001</v>
      </c>
      <c r="I742" s="263"/>
      <c r="J742" s="259"/>
      <c r="K742" s="259"/>
      <c r="L742" s="264"/>
      <c r="M742" s="265"/>
      <c r="N742" s="266"/>
      <c r="O742" s="266"/>
      <c r="P742" s="266"/>
      <c r="Q742" s="266"/>
      <c r="R742" s="266"/>
      <c r="S742" s="266"/>
      <c r="T742" s="267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68" t="s">
        <v>156</v>
      </c>
      <c r="AU742" s="268" t="s">
        <v>85</v>
      </c>
      <c r="AV742" s="16" t="s">
        <v>152</v>
      </c>
      <c r="AW742" s="16" t="s">
        <v>37</v>
      </c>
      <c r="AX742" s="16" t="s">
        <v>83</v>
      </c>
      <c r="AY742" s="268" t="s">
        <v>145</v>
      </c>
    </row>
    <row r="743" s="2" customFormat="1" ht="16.5" customHeight="1">
      <c r="A743" s="41"/>
      <c r="B743" s="42"/>
      <c r="C743" s="269" t="s">
        <v>758</v>
      </c>
      <c r="D743" s="269" t="s">
        <v>223</v>
      </c>
      <c r="E743" s="270" t="s">
        <v>759</v>
      </c>
      <c r="F743" s="271" t="s">
        <v>760</v>
      </c>
      <c r="G743" s="272" t="s">
        <v>231</v>
      </c>
      <c r="H743" s="273">
        <v>38.502000000000002</v>
      </c>
      <c r="I743" s="274"/>
      <c r="J743" s="275">
        <f>ROUND(I743*H743,2)</f>
        <v>0</v>
      </c>
      <c r="K743" s="271" t="s">
        <v>151</v>
      </c>
      <c r="L743" s="276"/>
      <c r="M743" s="277" t="s">
        <v>19</v>
      </c>
      <c r="N743" s="278" t="s">
        <v>46</v>
      </c>
      <c r="O743" s="87"/>
      <c r="P743" s="216">
        <f>O743*H743</f>
        <v>0</v>
      </c>
      <c r="Q743" s="216">
        <v>0.00042000000000000002</v>
      </c>
      <c r="R743" s="216">
        <f>Q743*H743</f>
        <v>0.016170840000000002</v>
      </c>
      <c r="S743" s="216">
        <v>0</v>
      </c>
      <c r="T743" s="217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18" t="s">
        <v>391</v>
      </c>
      <c r="AT743" s="218" t="s">
        <v>223</v>
      </c>
      <c r="AU743" s="218" t="s">
        <v>85</v>
      </c>
      <c r="AY743" s="20" t="s">
        <v>145</v>
      </c>
      <c r="BE743" s="219">
        <f>IF(N743="základní",J743,0)</f>
        <v>0</v>
      </c>
      <c r="BF743" s="219">
        <f>IF(N743="snížená",J743,0)</f>
        <v>0</v>
      </c>
      <c r="BG743" s="219">
        <f>IF(N743="zákl. přenesená",J743,0)</f>
        <v>0</v>
      </c>
      <c r="BH743" s="219">
        <f>IF(N743="sníž. přenesená",J743,0)</f>
        <v>0</v>
      </c>
      <c r="BI743" s="219">
        <f>IF(N743="nulová",J743,0)</f>
        <v>0</v>
      </c>
      <c r="BJ743" s="20" t="s">
        <v>83</v>
      </c>
      <c r="BK743" s="219">
        <f>ROUND(I743*H743,2)</f>
        <v>0</v>
      </c>
      <c r="BL743" s="20" t="s">
        <v>261</v>
      </c>
      <c r="BM743" s="218" t="s">
        <v>761</v>
      </c>
    </row>
    <row r="744" s="14" customFormat="1">
      <c r="A744" s="14"/>
      <c r="B744" s="236"/>
      <c r="C744" s="237"/>
      <c r="D744" s="227" t="s">
        <v>156</v>
      </c>
      <c r="E744" s="238" t="s">
        <v>19</v>
      </c>
      <c r="F744" s="239" t="s">
        <v>762</v>
      </c>
      <c r="G744" s="237"/>
      <c r="H744" s="240">
        <v>33.479999999999997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6" t="s">
        <v>156</v>
      </c>
      <c r="AU744" s="246" t="s">
        <v>85</v>
      </c>
      <c r="AV744" s="14" t="s">
        <v>85</v>
      </c>
      <c r="AW744" s="14" t="s">
        <v>37</v>
      </c>
      <c r="AX744" s="14" t="s">
        <v>75</v>
      </c>
      <c r="AY744" s="246" t="s">
        <v>145</v>
      </c>
    </row>
    <row r="745" s="16" customFormat="1">
      <c r="A745" s="16"/>
      <c r="B745" s="258"/>
      <c r="C745" s="259"/>
      <c r="D745" s="227" t="s">
        <v>156</v>
      </c>
      <c r="E745" s="260" t="s">
        <v>19</v>
      </c>
      <c r="F745" s="261" t="s">
        <v>166</v>
      </c>
      <c r="G745" s="259"/>
      <c r="H745" s="262">
        <v>33.479999999999997</v>
      </c>
      <c r="I745" s="263"/>
      <c r="J745" s="259"/>
      <c r="K745" s="259"/>
      <c r="L745" s="264"/>
      <c r="M745" s="265"/>
      <c r="N745" s="266"/>
      <c r="O745" s="266"/>
      <c r="P745" s="266"/>
      <c r="Q745" s="266"/>
      <c r="R745" s="266"/>
      <c r="S745" s="266"/>
      <c r="T745" s="267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T745" s="268" t="s">
        <v>156</v>
      </c>
      <c r="AU745" s="268" t="s">
        <v>85</v>
      </c>
      <c r="AV745" s="16" t="s">
        <v>152</v>
      </c>
      <c r="AW745" s="16" t="s">
        <v>37</v>
      </c>
      <c r="AX745" s="16" t="s">
        <v>83</v>
      </c>
      <c r="AY745" s="268" t="s">
        <v>145</v>
      </c>
    </row>
    <row r="746" s="14" customFormat="1">
      <c r="A746" s="14"/>
      <c r="B746" s="236"/>
      <c r="C746" s="237"/>
      <c r="D746" s="227" t="s">
        <v>156</v>
      </c>
      <c r="E746" s="237"/>
      <c r="F746" s="239" t="s">
        <v>763</v>
      </c>
      <c r="G746" s="237"/>
      <c r="H746" s="240">
        <v>38.502000000000002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6" t="s">
        <v>156</v>
      </c>
      <c r="AU746" s="246" t="s">
        <v>85</v>
      </c>
      <c r="AV746" s="14" t="s">
        <v>85</v>
      </c>
      <c r="AW746" s="14" t="s">
        <v>4</v>
      </c>
      <c r="AX746" s="14" t="s">
        <v>83</v>
      </c>
      <c r="AY746" s="246" t="s">
        <v>145</v>
      </c>
    </row>
    <row r="747" s="2" customFormat="1" ht="24.15" customHeight="1">
      <c r="A747" s="41"/>
      <c r="B747" s="42"/>
      <c r="C747" s="207" t="s">
        <v>764</v>
      </c>
      <c r="D747" s="207" t="s">
        <v>147</v>
      </c>
      <c r="E747" s="208" t="s">
        <v>765</v>
      </c>
      <c r="F747" s="209" t="s">
        <v>766</v>
      </c>
      <c r="G747" s="210" t="s">
        <v>231</v>
      </c>
      <c r="H747" s="211">
        <v>115.59999999999999</v>
      </c>
      <c r="I747" s="212"/>
      <c r="J747" s="213">
        <f>ROUND(I747*H747,2)</f>
        <v>0</v>
      </c>
      <c r="K747" s="209" t="s">
        <v>151</v>
      </c>
      <c r="L747" s="47"/>
      <c r="M747" s="214" t="s">
        <v>19</v>
      </c>
      <c r="N747" s="215" t="s">
        <v>46</v>
      </c>
      <c r="O747" s="87"/>
      <c r="P747" s="216">
        <f>O747*H747</f>
        <v>0</v>
      </c>
      <c r="Q747" s="216">
        <v>0</v>
      </c>
      <c r="R747" s="216">
        <f>Q747*H747</f>
        <v>0</v>
      </c>
      <c r="S747" s="216">
        <v>0</v>
      </c>
      <c r="T747" s="217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8" t="s">
        <v>261</v>
      </c>
      <c r="AT747" s="218" t="s">
        <v>147</v>
      </c>
      <c r="AU747" s="218" t="s">
        <v>85</v>
      </c>
      <c r="AY747" s="20" t="s">
        <v>145</v>
      </c>
      <c r="BE747" s="219">
        <f>IF(N747="základní",J747,0)</f>
        <v>0</v>
      </c>
      <c r="BF747" s="219">
        <f>IF(N747="snížená",J747,0)</f>
        <v>0</v>
      </c>
      <c r="BG747" s="219">
        <f>IF(N747="zákl. přenesená",J747,0)</f>
        <v>0</v>
      </c>
      <c r="BH747" s="219">
        <f>IF(N747="sníž. přenesená",J747,0)</f>
        <v>0</v>
      </c>
      <c r="BI747" s="219">
        <f>IF(N747="nulová",J747,0)</f>
        <v>0</v>
      </c>
      <c r="BJ747" s="20" t="s">
        <v>83</v>
      </c>
      <c r="BK747" s="219">
        <f>ROUND(I747*H747,2)</f>
        <v>0</v>
      </c>
      <c r="BL747" s="20" t="s">
        <v>261</v>
      </c>
      <c r="BM747" s="218" t="s">
        <v>767</v>
      </c>
    </row>
    <row r="748" s="2" customFormat="1">
      <c r="A748" s="41"/>
      <c r="B748" s="42"/>
      <c r="C748" s="43"/>
      <c r="D748" s="220" t="s">
        <v>154</v>
      </c>
      <c r="E748" s="43"/>
      <c r="F748" s="221" t="s">
        <v>768</v>
      </c>
      <c r="G748" s="43"/>
      <c r="H748" s="43"/>
      <c r="I748" s="222"/>
      <c r="J748" s="43"/>
      <c r="K748" s="43"/>
      <c r="L748" s="47"/>
      <c r="M748" s="223"/>
      <c r="N748" s="224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154</v>
      </c>
      <c r="AU748" s="20" t="s">
        <v>85</v>
      </c>
    </row>
    <row r="749" s="13" customFormat="1">
      <c r="A749" s="13"/>
      <c r="B749" s="225"/>
      <c r="C749" s="226"/>
      <c r="D749" s="227" t="s">
        <v>156</v>
      </c>
      <c r="E749" s="228" t="s">
        <v>19</v>
      </c>
      <c r="F749" s="229" t="s">
        <v>421</v>
      </c>
      <c r="G749" s="226"/>
      <c r="H749" s="228" t="s">
        <v>19</v>
      </c>
      <c r="I749" s="230"/>
      <c r="J749" s="226"/>
      <c r="K749" s="226"/>
      <c r="L749" s="231"/>
      <c r="M749" s="232"/>
      <c r="N749" s="233"/>
      <c r="O749" s="233"/>
      <c r="P749" s="233"/>
      <c r="Q749" s="233"/>
      <c r="R749" s="233"/>
      <c r="S749" s="233"/>
      <c r="T749" s="23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5" t="s">
        <v>156</v>
      </c>
      <c r="AU749" s="235" t="s">
        <v>85</v>
      </c>
      <c r="AV749" s="13" t="s">
        <v>83</v>
      </c>
      <c r="AW749" s="13" t="s">
        <v>37</v>
      </c>
      <c r="AX749" s="13" t="s">
        <v>75</v>
      </c>
      <c r="AY749" s="235" t="s">
        <v>145</v>
      </c>
    </row>
    <row r="750" s="13" customFormat="1">
      <c r="A750" s="13"/>
      <c r="B750" s="225"/>
      <c r="C750" s="226"/>
      <c r="D750" s="227" t="s">
        <v>156</v>
      </c>
      <c r="E750" s="228" t="s">
        <v>19</v>
      </c>
      <c r="F750" s="229" t="s">
        <v>422</v>
      </c>
      <c r="G750" s="226"/>
      <c r="H750" s="228" t="s">
        <v>19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156</v>
      </c>
      <c r="AU750" s="235" t="s">
        <v>85</v>
      </c>
      <c r="AV750" s="13" t="s">
        <v>83</v>
      </c>
      <c r="AW750" s="13" t="s">
        <v>37</v>
      </c>
      <c r="AX750" s="13" t="s">
        <v>75</v>
      </c>
      <c r="AY750" s="235" t="s">
        <v>145</v>
      </c>
    </row>
    <row r="751" s="14" customFormat="1">
      <c r="A751" s="14"/>
      <c r="B751" s="236"/>
      <c r="C751" s="237"/>
      <c r="D751" s="227" t="s">
        <v>156</v>
      </c>
      <c r="E751" s="238" t="s">
        <v>19</v>
      </c>
      <c r="F751" s="239" t="s">
        <v>730</v>
      </c>
      <c r="G751" s="237"/>
      <c r="H751" s="240">
        <v>49.399999999999999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156</v>
      </c>
      <c r="AU751" s="246" t="s">
        <v>85</v>
      </c>
      <c r="AV751" s="14" t="s">
        <v>85</v>
      </c>
      <c r="AW751" s="14" t="s">
        <v>37</v>
      </c>
      <c r="AX751" s="14" t="s">
        <v>75</v>
      </c>
      <c r="AY751" s="246" t="s">
        <v>145</v>
      </c>
    </row>
    <row r="752" s="15" customFormat="1">
      <c r="A752" s="15"/>
      <c r="B752" s="247"/>
      <c r="C752" s="248"/>
      <c r="D752" s="227" t="s">
        <v>156</v>
      </c>
      <c r="E752" s="249" t="s">
        <v>19</v>
      </c>
      <c r="F752" s="250" t="s">
        <v>161</v>
      </c>
      <c r="G752" s="248"/>
      <c r="H752" s="251">
        <v>49.399999999999999</v>
      </c>
      <c r="I752" s="252"/>
      <c r="J752" s="248"/>
      <c r="K752" s="248"/>
      <c r="L752" s="253"/>
      <c r="M752" s="254"/>
      <c r="N752" s="255"/>
      <c r="O752" s="255"/>
      <c r="P752" s="255"/>
      <c r="Q752" s="255"/>
      <c r="R752" s="255"/>
      <c r="S752" s="255"/>
      <c r="T752" s="256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7" t="s">
        <v>156</v>
      </c>
      <c r="AU752" s="257" t="s">
        <v>85</v>
      </c>
      <c r="AV752" s="15" t="s">
        <v>162</v>
      </c>
      <c r="AW752" s="15" t="s">
        <v>37</v>
      </c>
      <c r="AX752" s="15" t="s">
        <v>75</v>
      </c>
      <c r="AY752" s="257" t="s">
        <v>145</v>
      </c>
    </row>
    <row r="753" s="13" customFormat="1">
      <c r="A753" s="13"/>
      <c r="B753" s="225"/>
      <c r="C753" s="226"/>
      <c r="D753" s="227" t="s">
        <v>156</v>
      </c>
      <c r="E753" s="228" t="s">
        <v>19</v>
      </c>
      <c r="F753" s="229" t="s">
        <v>474</v>
      </c>
      <c r="G753" s="226"/>
      <c r="H753" s="228" t="s">
        <v>19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156</v>
      </c>
      <c r="AU753" s="235" t="s">
        <v>85</v>
      </c>
      <c r="AV753" s="13" t="s">
        <v>83</v>
      </c>
      <c r="AW753" s="13" t="s">
        <v>37</v>
      </c>
      <c r="AX753" s="13" t="s">
        <v>75</v>
      </c>
      <c r="AY753" s="235" t="s">
        <v>145</v>
      </c>
    </row>
    <row r="754" s="13" customFormat="1">
      <c r="A754" s="13"/>
      <c r="B754" s="225"/>
      <c r="C754" s="226"/>
      <c r="D754" s="227" t="s">
        <v>156</v>
      </c>
      <c r="E754" s="228" t="s">
        <v>19</v>
      </c>
      <c r="F754" s="229" t="s">
        <v>475</v>
      </c>
      <c r="G754" s="226"/>
      <c r="H754" s="228" t="s">
        <v>19</v>
      </c>
      <c r="I754" s="230"/>
      <c r="J754" s="226"/>
      <c r="K754" s="226"/>
      <c r="L754" s="231"/>
      <c r="M754" s="232"/>
      <c r="N754" s="233"/>
      <c r="O754" s="233"/>
      <c r="P754" s="233"/>
      <c r="Q754" s="233"/>
      <c r="R754" s="233"/>
      <c r="S754" s="233"/>
      <c r="T754" s="23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5" t="s">
        <v>156</v>
      </c>
      <c r="AU754" s="235" t="s">
        <v>85</v>
      </c>
      <c r="AV754" s="13" t="s">
        <v>83</v>
      </c>
      <c r="AW754" s="13" t="s">
        <v>37</v>
      </c>
      <c r="AX754" s="13" t="s">
        <v>75</v>
      </c>
      <c r="AY754" s="235" t="s">
        <v>145</v>
      </c>
    </row>
    <row r="755" s="14" customFormat="1">
      <c r="A755" s="14"/>
      <c r="B755" s="236"/>
      <c r="C755" s="237"/>
      <c r="D755" s="227" t="s">
        <v>156</v>
      </c>
      <c r="E755" s="238" t="s">
        <v>19</v>
      </c>
      <c r="F755" s="239" t="s">
        <v>476</v>
      </c>
      <c r="G755" s="237"/>
      <c r="H755" s="240">
        <v>66.200000000000003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6" t="s">
        <v>156</v>
      </c>
      <c r="AU755" s="246" t="s">
        <v>85</v>
      </c>
      <c r="AV755" s="14" t="s">
        <v>85</v>
      </c>
      <c r="AW755" s="14" t="s">
        <v>37</v>
      </c>
      <c r="AX755" s="14" t="s">
        <v>75</v>
      </c>
      <c r="AY755" s="246" t="s">
        <v>145</v>
      </c>
    </row>
    <row r="756" s="15" customFormat="1">
      <c r="A756" s="15"/>
      <c r="B756" s="247"/>
      <c r="C756" s="248"/>
      <c r="D756" s="227" t="s">
        <v>156</v>
      </c>
      <c r="E756" s="249" t="s">
        <v>19</v>
      </c>
      <c r="F756" s="250" t="s">
        <v>161</v>
      </c>
      <c r="G756" s="248"/>
      <c r="H756" s="251">
        <v>66.200000000000003</v>
      </c>
      <c r="I756" s="252"/>
      <c r="J756" s="248"/>
      <c r="K756" s="248"/>
      <c r="L756" s="253"/>
      <c r="M756" s="254"/>
      <c r="N756" s="255"/>
      <c r="O756" s="255"/>
      <c r="P756" s="255"/>
      <c r="Q756" s="255"/>
      <c r="R756" s="255"/>
      <c r="S756" s="255"/>
      <c r="T756" s="256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57" t="s">
        <v>156</v>
      </c>
      <c r="AU756" s="257" t="s">
        <v>85</v>
      </c>
      <c r="AV756" s="15" t="s">
        <v>162</v>
      </c>
      <c r="AW756" s="15" t="s">
        <v>37</v>
      </c>
      <c r="AX756" s="15" t="s">
        <v>75</v>
      </c>
      <c r="AY756" s="257" t="s">
        <v>145</v>
      </c>
    </row>
    <row r="757" s="16" customFormat="1">
      <c r="A757" s="16"/>
      <c r="B757" s="258"/>
      <c r="C757" s="259"/>
      <c r="D757" s="227" t="s">
        <v>156</v>
      </c>
      <c r="E757" s="260" t="s">
        <v>19</v>
      </c>
      <c r="F757" s="261" t="s">
        <v>166</v>
      </c>
      <c r="G757" s="259"/>
      <c r="H757" s="262">
        <v>115.59999999999999</v>
      </c>
      <c r="I757" s="263"/>
      <c r="J757" s="259"/>
      <c r="K757" s="259"/>
      <c r="L757" s="264"/>
      <c r="M757" s="265"/>
      <c r="N757" s="266"/>
      <c r="O757" s="266"/>
      <c r="P757" s="266"/>
      <c r="Q757" s="266"/>
      <c r="R757" s="266"/>
      <c r="S757" s="266"/>
      <c r="T757" s="267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T757" s="268" t="s">
        <v>156</v>
      </c>
      <c r="AU757" s="268" t="s">
        <v>85</v>
      </c>
      <c r="AV757" s="16" t="s">
        <v>152</v>
      </c>
      <c r="AW757" s="16" t="s">
        <v>37</v>
      </c>
      <c r="AX757" s="16" t="s">
        <v>83</v>
      </c>
      <c r="AY757" s="268" t="s">
        <v>145</v>
      </c>
    </row>
    <row r="758" s="2" customFormat="1" ht="16.5" customHeight="1">
      <c r="A758" s="41"/>
      <c r="B758" s="42"/>
      <c r="C758" s="269" t="s">
        <v>769</v>
      </c>
      <c r="D758" s="269" t="s">
        <v>223</v>
      </c>
      <c r="E758" s="270" t="s">
        <v>770</v>
      </c>
      <c r="F758" s="271" t="s">
        <v>771</v>
      </c>
      <c r="G758" s="272" t="s">
        <v>231</v>
      </c>
      <c r="H758" s="273">
        <v>127.16</v>
      </c>
      <c r="I758" s="274"/>
      <c r="J758" s="275">
        <f>ROUND(I758*H758,2)</f>
        <v>0</v>
      </c>
      <c r="K758" s="271" t="s">
        <v>151</v>
      </c>
      <c r="L758" s="276"/>
      <c r="M758" s="277" t="s">
        <v>19</v>
      </c>
      <c r="N758" s="278" t="s">
        <v>46</v>
      </c>
      <c r="O758" s="87"/>
      <c r="P758" s="216">
        <f>O758*H758</f>
        <v>0</v>
      </c>
      <c r="Q758" s="216">
        <v>0.00040000000000000002</v>
      </c>
      <c r="R758" s="216">
        <f>Q758*H758</f>
        <v>0.050863999999999999</v>
      </c>
      <c r="S758" s="216">
        <v>0</v>
      </c>
      <c r="T758" s="217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18" t="s">
        <v>391</v>
      </c>
      <c r="AT758" s="218" t="s">
        <v>223</v>
      </c>
      <c r="AU758" s="218" t="s">
        <v>85</v>
      </c>
      <c r="AY758" s="20" t="s">
        <v>145</v>
      </c>
      <c r="BE758" s="219">
        <f>IF(N758="základní",J758,0)</f>
        <v>0</v>
      </c>
      <c r="BF758" s="219">
        <f>IF(N758="snížená",J758,0)</f>
        <v>0</v>
      </c>
      <c r="BG758" s="219">
        <f>IF(N758="zákl. přenesená",J758,0)</f>
        <v>0</v>
      </c>
      <c r="BH758" s="219">
        <f>IF(N758="sníž. přenesená",J758,0)</f>
        <v>0</v>
      </c>
      <c r="BI758" s="219">
        <f>IF(N758="nulová",J758,0)</f>
        <v>0</v>
      </c>
      <c r="BJ758" s="20" t="s">
        <v>83</v>
      </c>
      <c r="BK758" s="219">
        <f>ROUND(I758*H758,2)</f>
        <v>0</v>
      </c>
      <c r="BL758" s="20" t="s">
        <v>261</v>
      </c>
      <c r="BM758" s="218" t="s">
        <v>772</v>
      </c>
    </row>
    <row r="759" s="14" customFormat="1">
      <c r="A759" s="14"/>
      <c r="B759" s="236"/>
      <c r="C759" s="237"/>
      <c r="D759" s="227" t="s">
        <v>156</v>
      </c>
      <c r="E759" s="237"/>
      <c r="F759" s="239" t="s">
        <v>773</v>
      </c>
      <c r="G759" s="237"/>
      <c r="H759" s="240">
        <v>127.16</v>
      </c>
      <c r="I759" s="241"/>
      <c r="J759" s="237"/>
      <c r="K759" s="237"/>
      <c r="L759" s="242"/>
      <c r="M759" s="243"/>
      <c r="N759" s="244"/>
      <c r="O759" s="244"/>
      <c r="P759" s="244"/>
      <c r="Q759" s="244"/>
      <c r="R759" s="244"/>
      <c r="S759" s="244"/>
      <c r="T759" s="24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6" t="s">
        <v>156</v>
      </c>
      <c r="AU759" s="246" t="s">
        <v>85</v>
      </c>
      <c r="AV759" s="14" t="s">
        <v>85</v>
      </c>
      <c r="AW759" s="14" t="s">
        <v>4</v>
      </c>
      <c r="AX759" s="14" t="s">
        <v>83</v>
      </c>
      <c r="AY759" s="246" t="s">
        <v>145</v>
      </c>
    </row>
    <row r="760" s="2" customFormat="1" ht="37.8" customHeight="1">
      <c r="A760" s="41"/>
      <c r="B760" s="42"/>
      <c r="C760" s="207" t="s">
        <v>774</v>
      </c>
      <c r="D760" s="207" t="s">
        <v>147</v>
      </c>
      <c r="E760" s="208" t="s">
        <v>775</v>
      </c>
      <c r="F760" s="209" t="s">
        <v>776</v>
      </c>
      <c r="G760" s="210" t="s">
        <v>313</v>
      </c>
      <c r="H760" s="211">
        <v>64</v>
      </c>
      <c r="I760" s="212"/>
      <c r="J760" s="213">
        <f>ROUND(I760*H760,2)</f>
        <v>0</v>
      </c>
      <c r="K760" s="209" t="s">
        <v>151</v>
      </c>
      <c r="L760" s="47"/>
      <c r="M760" s="214" t="s">
        <v>19</v>
      </c>
      <c r="N760" s="215" t="s">
        <v>46</v>
      </c>
      <c r="O760" s="87"/>
      <c r="P760" s="216">
        <f>O760*H760</f>
        <v>0</v>
      </c>
      <c r="Q760" s="216">
        <v>6.0000000000000002E-05</v>
      </c>
      <c r="R760" s="216">
        <f>Q760*H760</f>
        <v>0.0038400000000000001</v>
      </c>
      <c r="S760" s="216">
        <v>0</v>
      </c>
      <c r="T760" s="217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18" t="s">
        <v>261</v>
      </c>
      <c r="AT760" s="218" t="s">
        <v>147</v>
      </c>
      <c r="AU760" s="218" t="s">
        <v>85</v>
      </c>
      <c r="AY760" s="20" t="s">
        <v>145</v>
      </c>
      <c r="BE760" s="219">
        <f>IF(N760="základní",J760,0)</f>
        <v>0</v>
      </c>
      <c r="BF760" s="219">
        <f>IF(N760="snížená",J760,0)</f>
        <v>0</v>
      </c>
      <c r="BG760" s="219">
        <f>IF(N760="zákl. přenesená",J760,0)</f>
        <v>0</v>
      </c>
      <c r="BH760" s="219">
        <f>IF(N760="sníž. přenesená",J760,0)</f>
        <v>0</v>
      </c>
      <c r="BI760" s="219">
        <f>IF(N760="nulová",J760,0)</f>
        <v>0</v>
      </c>
      <c r="BJ760" s="20" t="s">
        <v>83</v>
      </c>
      <c r="BK760" s="219">
        <f>ROUND(I760*H760,2)</f>
        <v>0</v>
      </c>
      <c r="BL760" s="20" t="s">
        <v>261</v>
      </c>
      <c r="BM760" s="218" t="s">
        <v>777</v>
      </c>
    </row>
    <row r="761" s="2" customFormat="1">
      <c r="A761" s="41"/>
      <c r="B761" s="42"/>
      <c r="C761" s="43"/>
      <c r="D761" s="220" t="s">
        <v>154</v>
      </c>
      <c r="E761" s="43"/>
      <c r="F761" s="221" t="s">
        <v>778</v>
      </c>
      <c r="G761" s="43"/>
      <c r="H761" s="43"/>
      <c r="I761" s="222"/>
      <c r="J761" s="43"/>
      <c r="K761" s="43"/>
      <c r="L761" s="47"/>
      <c r="M761" s="223"/>
      <c r="N761" s="224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154</v>
      </c>
      <c r="AU761" s="20" t="s">
        <v>85</v>
      </c>
    </row>
    <row r="762" s="2" customFormat="1" ht="16.5" customHeight="1">
      <c r="A762" s="41"/>
      <c r="B762" s="42"/>
      <c r="C762" s="269" t="s">
        <v>779</v>
      </c>
      <c r="D762" s="269" t="s">
        <v>223</v>
      </c>
      <c r="E762" s="270" t="s">
        <v>780</v>
      </c>
      <c r="F762" s="271" t="s">
        <v>781</v>
      </c>
      <c r="G762" s="272" t="s">
        <v>313</v>
      </c>
      <c r="H762" s="273">
        <v>14.279999999999999</v>
      </c>
      <c r="I762" s="274"/>
      <c r="J762" s="275">
        <f>ROUND(I762*H762,2)</f>
        <v>0</v>
      </c>
      <c r="K762" s="271" t="s">
        <v>151</v>
      </c>
      <c r="L762" s="276"/>
      <c r="M762" s="277" t="s">
        <v>19</v>
      </c>
      <c r="N762" s="278" t="s">
        <v>46</v>
      </c>
      <c r="O762" s="87"/>
      <c r="P762" s="216">
        <f>O762*H762</f>
        <v>0</v>
      </c>
      <c r="Q762" s="216">
        <v>3.0000000000000001E-05</v>
      </c>
      <c r="R762" s="216">
        <f>Q762*H762</f>
        <v>0.0004284</v>
      </c>
      <c r="S762" s="216">
        <v>0</v>
      </c>
      <c r="T762" s="217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8" t="s">
        <v>391</v>
      </c>
      <c r="AT762" s="218" t="s">
        <v>223</v>
      </c>
      <c r="AU762" s="218" t="s">
        <v>85</v>
      </c>
      <c r="AY762" s="20" t="s">
        <v>145</v>
      </c>
      <c r="BE762" s="219">
        <f>IF(N762="základní",J762,0)</f>
        <v>0</v>
      </c>
      <c r="BF762" s="219">
        <f>IF(N762="snížená",J762,0)</f>
        <v>0</v>
      </c>
      <c r="BG762" s="219">
        <f>IF(N762="zákl. přenesená",J762,0)</f>
        <v>0</v>
      </c>
      <c r="BH762" s="219">
        <f>IF(N762="sníž. přenesená",J762,0)</f>
        <v>0</v>
      </c>
      <c r="BI762" s="219">
        <f>IF(N762="nulová",J762,0)</f>
        <v>0</v>
      </c>
      <c r="BJ762" s="20" t="s">
        <v>83</v>
      </c>
      <c r="BK762" s="219">
        <f>ROUND(I762*H762,2)</f>
        <v>0</v>
      </c>
      <c r="BL762" s="20" t="s">
        <v>261</v>
      </c>
      <c r="BM762" s="218" t="s">
        <v>782</v>
      </c>
    </row>
    <row r="763" s="14" customFormat="1">
      <c r="A763" s="14"/>
      <c r="B763" s="236"/>
      <c r="C763" s="237"/>
      <c r="D763" s="227" t="s">
        <v>156</v>
      </c>
      <c r="E763" s="237"/>
      <c r="F763" s="239" t="s">
        <v>783</v>
      </c>
      <c r="G763" s="237"/>
      <c r="H763" s="240">
        <v>14.279999999999999</v>
      </c>
      <c r="I763" s="241"/>
      <c r="J763" s="237"/>
      <c r="K763" s="237"/>
      <c r="L763" s="242"/>
      <c r="M763" s="243"/>
      <c r="N763" s="244"/>
      <c r="O763" s="244"/>
      <c r="P763" s="244"/>
      <c r="Q763" s="244"/>
      <c r="R763" s="244"/>
      <c r="S763" s="244"/>
      <c r="T763" s="245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6" t="s">
        <v>156</v>
      </c>
      <c r="AU763" s="246" t="s">
        <v>85</v>
      </c>
      <c r="AV763" s="14" t="s">
        <v>85</v>
      </c>
      <c r="AW763" s="14" t="s">
        <v>4</v>
      </c>
      <c r="AX763" s="14" t="s">
        <v>83</v>
      </c>
      <c r="AY763" s="246" t="s">
        <v>145</v>
      </c>
    </row>
    <row r="764" s="2" customFormat="1" ht="16.5" customHeight="1">
      <c r="A764" s="41"/>
      <c r="B764" s="42"/>
      <c r="C764" s="269" t="s">
        <v>784</v>
      </c>
      <c r="D764" s="269" t="s">
        <v>223</v>
      </c>
      <c r="E764" s="270" t="s">
        <v>785</v>
      </c>
      <c r="F764" s="271" t="s">
        <v>786</v>
      </c>
      <c r="G764" s="272" t="s">
        <v>313</v>
      </c>
      <c r="H764" s="273">
        <v>51</v>
      </c>
      <c r="I764" s="274"/>
      <c r="J764" s="275">
        <f>ROUND(I764*H764,2)</f>
        <v>0</v>
      </c>
      <c r="K764" s="271" t="s">
        <v>151</v>
      </c>
      <c r="L764" s="276"/>
      <c r="M764" s="277" t="s">
        <v>19</v>
      </c>
      <c r="N764" s="278" t="s">
        <v>46</v>
      </c>
      <c r="O764" s="87"/>
      <c r="P764" s="216">
        <f>O764*H764</f>
        <v>0</v>
      </c>
      <c r="Q764" s="216">
        <v>8.0000000000000007E-05</v>
      </c>
      <c r="R764" s="216">
        <f>Q764*H764</f>
        <v>0.0040800000000000003</v>
      </c>
      <c r="S764" s="216">
        <v>0</v>
      </c>
      <c r="T764" s="217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8" t="s">
        <v>391</v>
      </c>
      <c r="AT764" s="218" t="s">
        <v>223</v>
      </c>
      <c r="AU764" s="218" t="s">
        <v>85</v>
      </c>
      <c r="AY764" s="20" t="s">
        <v>145</v>
      </c>
      <c r="BE764" s="219">
        <f>IF(N764="základní",J764,0)</f>
        <v>0</v>
      </c>
      <c r="BF764" s="219">
        <f>IF(N764="snížená",J764,0)</f>
        <v>0</v>
      </c>
      <c r="BG764" s="219">
        <f>IF(N764="zákl. přenesená",J764,0)</f>
        <v>0</v>
      </c>
      <c r="BH764" s="219">
        <f>IF(N764="sníž. přenesená",J764,0)</f>
        <v>0</v>
      </c>
      <c r="BI764" s="219">
        <f>IF(N764="nulová",J764,0)</f>
        <v>0</v>
      </c>
      <c r="BJ764" s="20" t="s">
        <v>83</v>
      </c>
      <c r="BK764" s="219">
        <f>ROUND(I764*H764,2)</f>
        <v>0</v>
      </c>
      <c r="BL764" s="20" t="s">
        <v>261</v>
      </c>
      <c r="BM764" s="218" t="s">
        <v>787</v>
      </c>
    </row>
    <row r="765" s="14" customFormat="1">
      <c r="A765" s="14"/>
      <c r="B765" s="236"/>
      <c r="C765" s="237"/>
      <c r="D765" s="227" t="s">
        <v>156</v>
      </c>
      <c r="E765" s="237"/>
      <c r="F765" s="239" t="s">
        <v>788</v>
      </c>
      <c r="G765" s="237"/>
      <c r="H765" s="240">
        <v>51</v>
      </c>
      <c r="I765" s="241"/>
      <c r="J765" s="237"/>
      <c r="K765" s="237"/>
      <c r="L765" s="242"/>
      <c r="M765" s="243"/>
      <c r="N765" s="244"/>
      <c r="O765" s="244"/>
      <c r="P765" s="244"/>
      <c r="Q765" s="244"/>
      <c r="R765" s="244"/>
      <c r="S765" s="244"/>
      <c r="T765" s="245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6" t="s">
        <v>156</v>
      </c>
      <c r="AU765" s="246" t="s">
        <v>85</v>
      </c>
      <c r="AV765" s="14" t="s">
        <v>85</v>
      </c>
      <c r="AW765" s="14" t="s">
        <v>4</v>
      </c>
      <c r="AX765" s="14" t="s">
        <v>83</v>
      </c>
      <c r="AY765" s="246" t="s">
        <v>145</v>
      </c>
    </row>
    <row r="766" s="2" customFormat="1" ht="37.8" customHeight="1">
      <c r="A766" s="41"/>
      <c r="B766" s="42"/>
      <c r="C766" s="207" t="s">
        <v>789</v>
      </c>
      <c r="D766" s="207" t="s">
        <v>147</v>
      </c>
      <c r="E766" s="208" t="s">
        <v>790</v>
      </c>
      <c r="F766" s="209" t="s">
        <v>791</v>
      </c>
      <c r="G766" s="210" t="s">
        <v>313</v>
      </c>
      <c r="H766" s="211">
        <v>80</v>
      </c>
      <c r="I766" s="212"/>
      <c r="J766" s="213">
        <f>ROUND(I766*H766,2)</f>
        <v>0</v>
      </c>
      <c r="K766" s="209" t="s">
        <v>151</v>
      </c>
      <c r="L766" s="47"/>
      <c r="M766" s="214" t="s">
        <v>19</v>
      </c>
      <c r="N766" s="215" t="s">
        <v>46</v>
      </c>
      <c r="O766" s="87"/>
      <c r="P766" s="216">
        <f>O766*H766</f>
        <v>0</v>
      </c>
      <c r="Q766" s="216">
        <v>0.00011</v>
      </c>
      <c r="R766" s="216">
        <f>Q766*H766</f>
        <v>0.0088000000000000005</v>
      </c>
      <c r="S766" s="216">
        <v>0</v>
      </c>
      <c r="T766" s="217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18" t="s">
        <v>261</v>
      </c>
      <c r="AT766" s="218" t="s">
        <v>147</v>
      </c>
      <c r="AU766" s="218" t="s">
        <v>85</v>
      </c>
      <c r="AY766" s="20" t="s">
        <v>145</v>
      </c>
      <c r="BE766" s="219">
        <f>IF(N766="základní",J766,0)</f>
        <v>0</v>
      </c>
      <c r="BF766" s="219">
        <f>IF(N766="snížená",J766,0)</f>
        <v>0</v>
      </c>
      <c r="BG766" s="219">
        <f>IF(N766="zákl. přenesená",J766,0)</f>
        <v>0</v>
      </c>
      <c r="BH766" s="219">
        <f>IF(N766="sníž. přenesená",J766,0)</f>
        <v>0</v>
      </c>
      <c r="BI766" s="219">
        <f>IF(N766="nulová",J766,0)</f>
        <v>0</v>
      </c>
      <c r="BJ766" s="20" t="s">
        <v>83</v>
      </c>
      <c r="BK766" s="219">
        <f>ROUND(I766*H766,2)</f>
        <v>0</v>
      </c>
      <c r="BL766" s="20" t="s">
        <v>261</v>
      </c>
      <c r="BM766" s="218" t="s">
        <v>792</v>
      </c>
    </row>
    <row r="767" s="2" customFormat="1">
      <c r="A767" s="41"/>
      <c r="B767" s="42"/>
      <c r="C767" s="43"/>
      <c r="D767" s="220" t="s">
        <v>154</v>
      </c>
      <c r="E767" s="43"/>
      <c r="F767" s="221" t="s">
        <v>793</v>
      </c>
      <c r="G767" s="43"/>
      <c r="H767" s="43"/>
      <c r="I767" s="222"/>
      <c r="J767" s="43"/>
      <c r="K767" s="43"/>
      <c r="L767" s="47"/>
      <c r="M767" s="223"/>
      <c r="N767" s="224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154</v>
      </c>
      <c r="AU767" s="20" t="s">
        <v>85</v>
      </c>
    </row>
    <row r="768" s="13" customFormat="1">
      <c r="A768" s="13"/>
      <c r="B768" s="225"/>
      <c r="C768" s="226"/>
      <c r="D768" s="227" t="s">
        <v>156</v>
      </c>
      <c r="E768" s="228" t="s">
        <v>19</v>
      </c>
      <c r="F768" s="229" t="s">
        <v>794</v>
      </c>
      <c r="G768" s="226"/>
      <c r="H768" s="228" t="s">
        <v>19</v>
      </c>
      <c r="I768" s="230"/>
      <c r="J768" s="226"/>
      <c r="K768" s="226"/>
      <c r="L768" s="231"/>
      <c r="M768" s="232"/>
      <c r="N768" s="233"/>
      <c r="O768" s="233"/>
      <c r="P768" s="233"/>
      <c r="Q768" s="233"/>
      <c r="R768" s="233"/>
      <c r="S768" s="233"/>
      <c r="T768" s="23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5" t="s">
        <v>156</v>
      </c>
      <c r="AU768" s="235" t="s">
        <v>85</v>
      </c>
      <c r="AV768" s="13" t="s">
        <v>83</v>
      </c>
      <c r="AW768" s="13" t="s">
        <v>37</v>
      </c>
      <c r="AX768" s="13" t="s">
        <v>75</v>
      </c>
      <c r="AY768" s="235" t="s">
        <v>145</v>
      </c>
    </row>
    <row r="769" s="14" customFormat="1">
      <c r="A769" s="14"/>
      <c r="B769" s="236"/>
      <c r="C769" s="237"/>
      <c r="D769" s="227" t="s">
        <v>156</v>
      </c>
      <c r="E769" s="238" t="s">
        <v>19</v>
      </c>
      <c r="F769" s="239" t="s">
        <v>795</v>
      </c>
      <c r="G769" s="237"/>
      <c r="H769" s="240">
        <v>78</v>
      </c>
      <c r="I769" s="241"/>
      <c r="J769" s="237"/>
      <c r="K769" s="237"/>
      <c r="L769" s="242"/>
      <c r="M769" s="243"/>
      <c r="N769" s="244"/>
      <c r="O769" s="244"/>
      <c r="P769" s="244"/>
      <c r="Q769" s="244"/>
      <c r="R769" s="244"/>
      <c r="S769" s="244"/>
      <c r="T769" s="245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6" t="s">
        <v>156</v>
      </c>
      <c r="AU769" s="246" t="s">
        <v>85</v>
      </c>
      <c r="AV769" s="14" t="s">
        <v>85</v>
      </c>
      <c r="AW769" s="14" t="s">
        <v>37</v>
      </c>
      <c r="AX769" s="14" t="s">
        <v>75</v>
      </c>
      <c r="AY769" s="246" t="s">
        <v>145</v>
      </c>
    </row>
    <row r="770" s="13" customFormat="1">
      <c r="A770" s="13"/>
      <c r="B770" s="225"/>
      <c r="C770" s="226"/>
      <c r="D770" s="227" t="s">
        <v>156</v>
      </c>
      <c r="E770" s="228" t="s">
        <v>19</v>
      </c>
      <c r="F770" s="229" t="s">
        <v>796</v>
      </c>
      <c r="G770" s="226"/>
      <c r="H770" s="228" t="s">
        <v>19</v>
      </c>
      <c r="I770" s="230"/>
      <c r="J770" s="226"/>
      <c r="K770" s="226"/>
      <c r="L770" s="231"/>
      <c r="M770" s="232"/>
      <c r="N770" s="233"/>
      <c r="O770" s="233"/>
      <c r="P770" s="233"/>
      <c r="Q770" s="233"/>
      <c r="R770" s="233"/>
      <c r="S770" s="233"/>
      <c r="T770" s="23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5" t="s">
        <v>156</v>
      </c>
      <c r="AU770" s="235" t="s">
        <v>85</v>
      </c>
      <c r="AV770" s="13" t="s">
        <v>83</v>
      </c>
      <c r="AW770" s="13" t="s">
        <v>37</v>
      </c>
      <c r="AX770" s="13" t="s">
        <v>75</v>
      </c>
      <c r="AY770" s="235" t="s">
        <v>145</v>
      </c>
    </row>
    <row r="771" s="14" customFormat="1">
      <c r="A771" s="14"/>
      <c r="B771" s="236"/>
      <c r="C771" s="237"/>
      <c r="D771" s="227" t="s">
        <v>156</v>
      </c>
      <c r="E771" s="238" t="s">
        <v>19</v>
      </c>
      <c r="F771" s="239" t="s">
        <v>797</v>
      </c>
      <c r="G771" s="237"/>
      <c r="H771" s="240">
        <v>2</v>
      </c>
      <c r="I771" s="241"/>
      <c r="J771" s="237"/>
      <c r="K771" s="237"/>
      <c r="L771" s="242"/>
      <c r="M771" s="243"/>
      <c r="N771" s="244"/>
      <c r="O771" s="244"/>
      <c r="P771" s="244"/>
      <c r="Q771" s="244"/>
      <c r="R771" s="244"/>
      <c r="S771" s="244"/>
      <c r="T771" s="24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6" t="s">
        <v>156</v>
      </c>
      <c r="AU771" s="246" t="s">
        <v>85</v>
      </c>
      <c r="AV771" s="14" t="s">
        <v>85</v>
      </c>
      <c r="AW771" s="14" t="s">
        <v>37</v>
      </c>
      <c r="AX771" s="14" t="s">
        <v>75</v>
      </c>
      <c r="AY771" s="246" t="s">
        <v>145</v>
      </c>
    </row>
    <row r="772" s="16" customFormat="1">
      <c r="A772" s="16"/>
      <c r="B772" s="258"/>
      <c r="C772" s="259"/>
      <c r="D772" s="227" t="s">
        <v>156</v>
      </c>
      <c r="E772" s="260" t="s">
        <v>19</v>
      </c>
      <c r="F772" s="261" t="s">
        <v>166</v>
      </c>
      <c r="G772" s="259"/>
      <c r="H772" s="262">
        <v>80</v>
      </c>
      <c r="I772" s="263"/>
      <c r="J772" s="259"/>
      <c r="K772" s="259"/>
      <c r="L772" s="264"/>
      <c r="M772" s="265"/>
      <c r="N772" s="266"/>
      <c r="O772" s="266"/>
      <c r="P772" s="266"/>
      <c r="Q772" s="266"/>
      <c r="R772" s="266"/>
      <c r="S772" s="266"/>
      <c r="T772" s="267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68" t="s">
        <v>156</v>
      </c>
      <c r="AU772" s="268" t="s">
        <v>85</v>
      </c>
      <c r="AV772" s="16" t="s">
        <v>152</v>
      </c>
      <c r="AW772" s="16" t="s">
        <v>37</v>
      </c>
      <c r="AX772" s="16" t="s">
        <v>83</v>
      </c>
      <c r="AY772" s="268" t="s">
        <v>145</v>
      </c>
    </row>
    <row r="773" s="2" customFormat="1" ht="16.5" customHeight="1">
      <c r="A773" s="41"/>
      <c r="B773" s="42"/>
      <c r="C773" s="269" t="s">
        <v>798</v>
      </c>
      <c r="D773" s="269" t="s">
        <v>223</v>
      </c>
      <c r="E773" s="270" t="s">
        <v>799</v>
      </c>
      <c r="F773" s="271" t="s">
        <v>800</v>
      </c>
      <c r="G773" s="272" t="s">
        <v>313</v>
      </c>
      <c r="H773" s="273">
        <v>32.640000000000001</v>
      </c>
      <c r="I773" s="274"/>
      <c r="J773" s="275">
        <f>ROUND(I773*H773,2)</f>
        <v>0</v>
      </c>
      <c r="K773" s="271" t="s">
        <v>151</v>
      </c>
      <c r="L773" s="276"/>
      <c r="M773" s="277" t="s">
        <v>19</v>
      </c>
      <c r="N773" s="278" t="s">
        <v>46</v>
      </c>
      <c r="O773" s="87"/>
      <c r="P773" s="216">
        <f>O773*H773</f>
        <v>0</v>
      </c>
      <c r="Q773" s="216">
        <v>3.0000000000000001E-05</v>
      </c>
      <c r="R773" s="216">
        <f>Q773*H773</f>
        <v>0.00097919999999999995</v>
      </c>
      <c r="S773" s="216">
        <v>0</v>
      </c>
      <c r="T773" s="217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18" t="s">
        <v>391</v>
      </c>
      <c r="AT773" s="218" t="s">
        <v>223</v>
      </c>
      <c r="AU773" s="218" t="s">
        <v>85</v>
      </c>
      <c r="AY773" s="20" t="s">
        <v>145</v>
      </c>
      <c r="BE773" s="219">
        <f>IF(N773="základní",J773,0)</f>
        <v>0</v>
      </c>
      <c r="BF773" s="219">
        <f>IF(N773="snížená",J773,0)</f>
        <v>0</v>
      </c>
      <c r="BG773" s="219">
        <f>IF(N773="zákl. přenesená",J773,0)</f>
        <v>0</v>
      </c>
      <c r="BH773" s="219">
        <f>IF(N773="sníž. přenesená",J773,0)</f>
        <v>0</v>
      </c>
      <c r="BI773" s="219">
        <f>IF(N773="nulová",J773,0)</f>
        <v>0</v>
      </c>
      <c r="BJ773" s="20" t="s">
        <v>83</v>
      </c>
      <c r="BK773" s="219">
        <f>ROUND(I773*H773,2)</f>
        <v>0</v>
      </c>
      <c r="BL773" s="20" t="s">
        <v>261</v>
      </c>
      <c r="BM773" s="218" t="s">
        <v>801</v>
      </c>
    </row>
    <row r="774" s="13" customFormat="1">
      <c r="A774" s="13"/>
      <c r="B774" s="225"/>
      <c r="C774" s="226"/>
      <c r="D774" s="227" t="s">
        <v>156</v>
      </c>
      <c r="E774" s="228" t="s">
        <v>19</v>
      </c>
      <c r="F774" s="229" t="s">
        <v>794</v>
      </c>
      <c r="G774" s="226"/>
      <c r="H774" s="228" t="s">
        <v>19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156</v>
      </c>
      <c r="AU774" s="235" t="s">
        <v>85</v>
      </c>
      <c r="AV774" s="13" t="s">
        <v>83</v>
      </c>
      <c r="AW774" s="13" t="s">
        <v>37</v>
      </c>
      <c r="AX774" s="13" t="s">
        <v>75</v>
      </c>
      <c r="AY774" s="235" t="s">
        <v>145</v>
      </c>
    </row>
    <row r="775" s="14" customFormat="1">
      <c r="A775" s="14"/>
      <c r="B775" s="236"/>
      <c r="C775" s="237"/>
      <c r="D775" s="227" t="s">
        <v>156</v>
      </c>
      <c r="E775" s="238" t="s">
        <v>19</v>
      </c>
      <c r="F775" s="239" t="s">
        <v>385</v>
      </c>
      <c r="G775" s="237"/>
      <c r="H775" s="240">
        <v>30</v>
      </c>
      <c r="I775" s="241"/>
      <c r="J775" s="237"/>
      <c r="K775" s="237"/>
      <c r="L775" s="242"/>
      <c r="M775" s="243"/>
      <c r="N775" s="244"/>
      <c r="O775" s="244"/>
      <c r="P775" s="244"/>
      <c r="Q775" s="244"/>
      <c r="R775" s="244"/>
      <c r="S775" s="244"/>
      <c r="T775" s="24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6" t="s">
        <v>156</v>
      </c>
      <c r="AU775" s="246" t="s">
        <v>85</v>
      </c>
      <c r="AV775" s="14" t="s">
        <v>85</v>
      </c>
      <c r="AW775" s="14" t="s">
        <v>37</v>
      </c>
      <c r="AX775" s="14" t="s">
        <v>75</v>
      </c>
      <c r="AY775" s="246" t="s">
        <v>145</v>
      </c>
    </row>
    <row r="776" s="13" customFormat="1">
      <c r="A776" s="13"/>
      <c r="B776" s="225"/>
      <c r="C776" s="226"/>
      <c r="D776" s="227" t="s">
        <v>156</v>
      </c>
      <c r="E776" s="228" t="s">
        <v>19</v>
      </c>
      <c r="F776" s="229" t="s">
        <v>796</v>
      </c>
      <c r="G776" s="226"/>
      <c r="H776" s="228" t="s">
        <v>19</v>
      </c>
      <c r="I776" s="230"/>
      <c r="J776" s="226"/>
      <c r="K776" s="226"/>
      <c r="L776" s="231"/>
      <c r="M776" s="232"/>
      <c r="N776" s="233"/>
      <c r="O776" s="233"/>
      <c r="P776" s="233"/>
      <c r="Q776" s="233"/>
      <c r="R776" s="233"/>
      <c r="S776" s="233"/>
      <c r="T776" s="23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5" t="s">
        <v>156</v>
      </c>
      <c r="AU776" s="235" t="s">
        <v>85</v>
      </c>
      <c r="AV776" s="13" t="s">
        <v>83</v>
      </c>
      <c r="AW776" s="13" t="s">
        <v>37</v>
      </c>
      <c r="AX776" s="13" t="s">
        <v>75</v>
      </c>
      <c r="AY776" s="235" t="s">
        <v>145</v>
      </c>
    </row>
    <row r="777" s="14" customFormat="1">
      <c r="A777" s="14"/>
      <c r="B777" s="236"/>
      <c r="C777" s="237"/>
      <c r="D777" s="227" t="s">
        <v>156</v>
      </c>
      <c r="E777" s="238" t="s">
        <v>19</v>
      </c>
      <c r="F777" s="239" t="s">
        <v>797</v>
      </c>
      <c r="G777" s="237"/>
      <c r="H777" s="240">
        <v>2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6" t="s">
        <v>156</v>
      </c>
      <c r="AU777" s="246" t="s">
        <v>85</v>
      </c>
      <c r="AV777" s="14" t="s">
        <v>85</v>
      </c>
      <c r="AW777" s="14" t="s">
        <v>37</v>
      </c>
      <c r="AX777" s="14" t="s">
        <v>75</v>
      </c>
      <c r="AY777" s="246" t="s">
        <v>145</v>
      </c>
    </row>
    <row r="778" s="16" customFormat="1">
      <c r="A778" s="16"/>
      <c r="B778" s="258"/>
      <c r="C778" s="259"/>
      <c r="D778" s="227" t="s">
        <v>156</v>
      </c>
      <c r="E778" s="260" t="s">
        <v>19</v>
      </c>
      <c r="F778" s="261" t="s">
        <v>166</v>
      </c>
      <c r="G778" s="259"/>
      <c r="H778" s="262">
        <v>32</v>
      </c>
      <c r="I778" s="263"/>
      <c r="J778" s="259"/>
      <c r="K778" s="259"/>
      <c r="L778" s="264"/>
      <c r="M778" s="265"/>
      <c r="N778" s="266"/>
      <c r="O778" s="266"/>
      <c r="P778" s="266"/>
      <c r="Q778" s="266"/>
      <c r="R778" s="266"/>
      <c r="S778" s="266"/>
      <c r="T778" s="267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T778" s="268" t="s">
        <v>156</v>
      </c>
      <c r="AU778" s="268" t="s">
        <v>85</v>
      </c>
      <c r="AV778" s="16" t="s">
        <v>152</v>
      </c>
      <c r="AW778" s="16" t="s">
        <v>37</v>
      </c>
      <c r="AX778" s="16" t="s">
        <v>83</v>
      </c>
      <c r="AY778" s="268" t="s">
        <v>145</v>
      </c>
    </row>
    <row r="779" s="14" customFormat="1">
      <c r="A779" s="14"/>
      <c r="B779" s="236"/>
      <c r="C779" s="237"/>
      <c r="D779" s="227" t="s">
        <v>156</v>
      </c>
      <c r="E779" s="237"/>
      <c r="F779" s="239" t="s">
        <v>802</v>
      </c>
      <c r="G779" s="237"/>
      <c r="H779" s="240">
        <v>32.640000000000001</v>
      </c>
      <c r="I779" s="241"/>
      <c r="J779" s="237"/>
      <c r="K779" s="237"/>
      <c r="L779" s="242"/>
      <c r="M779" s="243"/>
      <c r="N779" s="244"/>
      <c r="O779" s="244"/>
      <c r="P779" s="244"/>
      <c r="Q779" s="244"/>
      <c r="R779" s="244"/>
      <c r="S779" s="244"/>
      <c r="T779" s="24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6" t="s">
        <v>156</v>
      </c>
      <c r="AU779" s="246" t="s">
        <v>85</v>
      </c>
      <c r="AV779" s="14" t="s">
        <v>85</v>
      </c>
      <c r="AW779" s="14" t="s">
        <v>4</v>
      </c>
      <c r="AX779" s="14" t="s">
        <v>83</v>
      </c>
      <c r="AY779" s="246" t="s">
        <v>145</v>
      </c>
    </row>
    <row r="780" s="2" customFormat="1" ht="16.5" customHeight="1">
      <c r="A780" s="41"/>
      <c r="B780" s="42"/>
      <c r="C780" s="269" t="s">
        <v>803</v>
      </c>
      <c r="D780" s="269" t="s">
        <v>223</v>
      </c>
      <c r="E780" s="270" t="s">
        <v>804</v>
      </c>
      <c r="F780" s="271" t="s">
        <v>805</v>
      </c>
      <c r="G780" s="272" t="s">
        <v>313</v>
      </c>
      <c r="H780" s="273">
        <v>30.600000000000001</v>
      </c>
      <c r="I780" s="274"/>
      <c r="J780" s="275">
        <f>ROUND(I780*H780,2)</f>
        <v>0</v>
      </c>
      <c r="K780" s="271" t="s">
        <v>151</v>
      </c>
      <c r="L780" s="276"/>
      <c r="M780" s="277" t="s">
        <v>19</v>
      </c>
      <c r="N780" s="278" t="s">
        <v>46</v>
      </c>
      <c r="O780" s="87"/>
      <c r="P780" s="216">
        <f>O780*H780</f>
        <v>0</v>
      </c>
      <c r="Q780" s="216">
        <v>0.00012</v>
      </c>
      <c r="R780" s="216">
        <f>Q780*H780</f>
        <v>0.0036720000000000004</v>
      </c>
      <c r="S780" s="216">
        <v>0</v>
      </c>
      <c r="T780" s="217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18" t="s">
        <v>391</v>
      </c>
      <c r="AT780" s="218" t="s">
        <v>223</v>
      </c>
      <c r="AU780" s="218" t="s">
        <v>85</v>
      </c>
      <c r="AY780" s="20" t="s">
        <v>145</v>
      </c>
      <c r="BE780" s="219">
        <f>IF(N780="základní",J780,0)</f>
        <v>0</v>
      </c>
      <c r="BF780" s="219">
        <f>IF(N780="snížená",J780,0)</f>
        <v>0</v>
      </c>
      <c r="BG780" s="219">
        <f>IF(N780="zákl. přenesená",J780,0)</f>
        <v>0</v>
      </c>
      <c r="BH780" s="219">
        <f>IF(N780="sníž. přenesená",J780,0)</f>
        <v>0</v>
      </c>
      <c r="BI780" s="219">
        <f>IF(N780="nulová",J780,0)</f>
        <v>0</v>
      </c>
      <c r="BJ780" s="20" t="s">
        <v>83</v>
      </c>
      <c r="BK780" s="219">
        <f>ROUND(I780*H780,2)</f>
        <v>0</v>
      </c>
      <c r="BL780" s="20" t="s">
        <v>261</v>
      </c>
      <c r="BM780" s="218" t="s">
        <v>806</v>
      </c>
    </row>
    <row r="781" s="14" customFormat="1">
      <c r="A781" s="14"/>
      <c r="B781" s="236"/>
      <c r="C781" s="237"/>
      <c r="D781" s="227" t="s">
        <v>156</v>
      </c>
      <c r="E781" s="237"/>
      <c r="F781" s="239" t="s">
        <v>807</v>
      </c>
      <c r="G781" s="237"/>
      <c r="H781" s="240">
        <v>30.600000000000001</v>
      </c>
      <c r="I781" s="241"/>
      <c r="J781" s="237"/>
      <c r="K781" s="237"/>
      <c r="L781" s="242"/>
      <c r="M781" s="243"/>
      <c r="N781" s="244"/>
      <c r="O781" s="244"/>
      <c r="P781" s="244"/>
      <c r="Q781" s="244"/>
      <c r="R781" s="244"/>
      <c r="S781" s="244"/>
      <c r="T781" s="245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6" t="s">
        <v>156</v>
      </c>
      <c r="AU781" s="246" t="s">
        <v>85</v>
      </c>
      <c r="AV781" s="14" t="s">
        <v>85</v>
      </c>
      <c r="AW781" s="14" t="s">
        <v>4</v>
      </c>
      <c r="AX781" s="14" t="s">
        <v>83</v>
      </c>
      <c r="AY781" s="246" t="s">
        <v>145</v>
      </c>
    </row>
    <row r="782" s="2" customFormat="1" ht="16.5" customHeight="1">
      <c r="A782" s="41"/>
      <c r="B782" s="42"/>
      <c r="C782" s="269" t="s">
        <v>808</v>
      </c>
      <c r="D782" s="269" t="s">
        <v>223</v>
      </c>
      <c r="E782" s="270" t="s">
        <v>809</v>
      </c>
      <c r="F782" s="271" t="s">
        <v>810</v>
      </c>
      <c r="G782" s="272" t="s">
        <v>313</v>
      </c>
      <c r="H782" s="273">
        <v>14.279999999999999</v>
      </c>
      <c r="I782" s="274"/>
      <c r="J782" s="275">
        <f>ROUND(I782*H782,2)</f>
        <v>0</v>
      </c>
      <c r="K782" s="271" t="s">
        <v>151</v>
      </c>
      <c r="L782" s="276"/>
      <c r="M782" s="277" t="s">
        <v>19</v>
      </c>
      <c r="N782" s="278" t="s">
        <v>46</v>
      </c>
      <c r="O782" s="87"/>
      <c r="P782" s="216">
        <f>O782*H782</f>
        <v>0</v>
      </c>
      <c r="Q782" s="216">
        <v>4.0000000000000003E-05</v>
      </c>
      <c r="R782" s="216">
        <f>Q782*H782</f>
        <v>0.00057120000000000001</v>
      </c>
      <c r="S782" s="216">
        <v>0</v>
      </c>
      <c r="T782" s="217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18" t="s">
        <v>391</v>
      </c>
      <c r="AT782" s="218" t="s">
        <v>223</v>
      </c>
      <c r="AU782" s="218" t="s">
        <v>85</v>
      </c>
      <c r="AY782" s="20" t="s">
        <v>145</v>
      </c>
      <c r="BE782" s="219">
        <f>IF(N782="základní",J782,0)</f>
        <v>0</v>
      </c>
      <c r="BF782" s="219">
        <f>IF(N782="snížená",J782,0)</f>
        <v>0</v>
      </c>
      <c r="BG782" s="219">
        <f>IF(N782="zákl. přenesená",J782,0)</f>
        <v>0</v>
      </c>
      <c r="BH782" s="219">
        <f>IF(N782="sníž. přenesená",J782,0)</f>
        <v>0</v>
      </c>
      <c r="BI782" s="219">
        <f>IF(N782="nulová",J782,0)</f>
        <v>0</v>
      </c>
      <c r="BJ782" s="20" t="s">
        <v>83</v>
      </c>
      <c r="BK782" s="219">
        <f>ROUND(I782*H782,2)</f>
        <v>0</v>
      </c>
      <c r="BL782" s="20" t="s">
        <v>261</v>
      </c>
      <c r="BM782" s="218" t="s">
        <v>811</v>
      </c>
    </row>
    <row r="783" s="14" customFormat="1">
      <c r="A783" s="14"/>
      <c r="B783" s="236"/>
      <c r="C783" s="237"/>
      <c r="D783" s="227" t="s">
        <v>156</v>
      </c>
      <c r="E783" s="237"/>
      <c r="F783" s="239" t="s">
        <v>783</v>
      </c>
      <c r="G783" s="237"/>
      <c r="H783" s="240">
        <v>14.279999999999999</v>
      </c>
      <c r="I783" s="241"/>
      <c r="J783" s="237"/>
      <c r="K783" s="237"/>
      <c r="L783" s="242"/>
      <c r="M783" s="243"/>
      <c r="N783" s="244"/>
      <c r="O783" s="244"/>
      <c r="P783" s="244"/>
      <c r="Q783" s="244"/>
      <c r="R783" s="244"/>
      <c r="S783" s="244"/>
      <c r="T783" s="24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6" t="s">
        <v>156</v>
      </c>
      <c r="AU783" s="246" t="s">
        <v>85</v>
      </c>
      <c r="AV783" s="14" t="s">
        <v>85</v>
      </c>
      <c r="AW783" s="14" t="s">
        <v>4</v>
      </c>
      <c r="AX783" s="14" t="s">
        <v>83</v>
      </c>
      <c r="AY783" s="246" t="s">
        <v>145</v>
      </c>
    </row>
    <row r="784" s="2" customFormat="1" ht="16.5" customHeight="1">
      <c r="A784" s="41"/>
      <c r="B784" s="42"/>
      <c r="C784" s="269" t="s">
        <v>812</v>
      </c>
      <c r="D784" s="269" t="s">
        <v>223</v>
      </c>
      <c r="E784" s="270" t="s">
        <v>813</v>
      </c>
      <c r="F784" s="271" t="s">
        <v>814</v>
      </c>
      <c r="G784" s="272" t="s">
        <v>313</v>
      </c>
      <c r="H784" s="273">
        <v>4.0800000000000001</v>
      </c>
      <c r="I784" s="274"/>
      <c r="J784" s="275">
        <f>ROUND(I784*H784,2)</f>
        <v>0</v>
      </c>
      <c r="K784" s="271" t="s">
        <v>151</v>
      </c>
      <c r="L784" s="276"/>
      <c r="M784" s="277" t="s">
        <v>19</v>
      </c>
      <c r="N784" s="278" t="s">
        <v>46</v>
      </c>
      <c r="O784" s="87"/>
      <c r="P784" s="216">
        <f>O784*H784</f>
        <v>0</v>
      </c>
      <c r="Q784" s="216">
        <v>0.00013999999999999999</v>
      </c>
      <c r="R784" s="216">
        <f>Q784*H784</f>
        <v>0.00057120000000000001</v>
      </c>
      <c r="S784" s="216">
        <v>0</v>
      </c>
      <c r="T784" s="217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18" t="s">
        <v>391</v>
      </c>
      <c r="AT784" s="218" t="s">
        <v>223</v>
      </c>
      <c r="AU784" s="218" t="s">
        <v>85</v>
      </c>
      <c r="AY784" s="20" t="s">
        <v>145</v>
      </c>
      <c r="BE784" s="219">
        <f>IF(N784="základní",J784,0)</f>
        <v>0</v>
      </c>
      <c r="BF784" s="219">
        <f>IF(N784="snížená",J784,0)</f>
        <v>0</v>
      </c>
      <c r="BG784" s="219">
        <f>IF(N784="zákl. přenesená",J784,0)</f>
        <v>0</v>
      </c>
      <c r="BH784" s="219">
        <f>IF(N784="sníž. přenesená",J784,0)</f>
        <v>0</v>
      </c>
      <c r="BI784" s="219">
        <f>IF(N784="nulová",J784,0)</f>
        <v>0</v>
      </c>
      <c r="BJ784" s="20" t="s">
        <v>83</v>
      </c>
      <c r="BK784" s="219">
        <f>ROUND(I784*H784,2)</f>
        <v>0</v>
      </c>
      <c r="BL784" s="20" t="s">
        <v>261</v>
      </c>
      <c r="BM784" s="218" t="s">
        <v>815</v>
      </c>
    </row>
    <row r="785" s="14" customFormat="1">
      <c r="A785" s="14"/>
      <c r="B785" s="236"/>
      <c r="C785" s="237"/>
      <c r="D785" s="227" t="s">
        <v>156</v>
      </c>
      <c r="E785" s="237"/>
      <c r="F785" s="239" t="s">
        <v>816</v>
      </c>
      <c r="G785" s="237"/>
      <c r="H785" s="240">
        <v>4.0800000000000001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6" t="s">
        <v>156</v>
      </c>
      <c r="AU785" s="246" t="s">
        <v>85</v>
      </c>
      <c r="AV785" s="14" t="s">
        <v>85</v>
      </c>
      <c r="AW785" s="14" t="s">
        <v>4</v>
      </c>
      <c r="AX785" s="14" t="s">
        <v>83</v>
      </c>
      <c r="AY785" s="246" t="s">
        <v>145</v>
      </c>
    </row>
    <row r="786" s="2" customFormat="1" ht="37.8" customHeight="1">
      <c r="A786" s="41"/>
      <c r="B786" s="42"/>
      <c r="C786" s="207" t="s">
        <v>817</v>
      </c>
      <c r="D786" s="207" t="s">
        <v>147</v>
      </c>
      <c r="E786" s="208" t="s">
        <v>818</v>
      </c>
      <c r="F786" s="209" t="s">
        <v>819</v>
      </c>
      <c r="G786" s="210" t="s">
        <v>313</v>
      </c>
      <c r="H786" s="211">
        <v>212</v>
      </c>
      <c r="I786" s="212"/>
      <c r="J786" s="213">
        <f>ROUND(I786*H786,2)</f>
        <v>0</v>
      </c>
      <c r="K786" s="209" t="s">
        <v>151</v>
      </c>
      <c r="L786" s="47"/>
      <c r="M786" s="214" t="s">
        <v>19</v>
      </c>
      <c r="N786" s="215" t="s">
        <v>46</v>
      </c>
      <c r="O786" s="87"/>
      <c r="P786" s="216">
        <f>O786*H786</f>
        <v>0</v>
      </c>
      <c r="Q786" s="216">
        <v>0.00019000000000000001</v>
      </c>
      <c r="R786" s="216">
        <f>Q786*H786</f>
        <v>0.040280000000000003</v>
      </c>
      <c r="S786" s="216">
        <v>0</v>
      </c>
      <c r="T786" s="217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18" t="s">
        <v>261</v>
      </c>
      <c r="AT786" s="218" t="s">
        <v>147</v>
      </c>
      <c r="AU786" s="218" t="s">
        <v>85</v>
      </c>
      <c r="AY786" s="20" t="s">
        <v>145</v>
      </c>
      <c r="BE786" s="219">
        <f>IF(N786="základní",J786,0)</f>
        <v>0</v>
      </c>
      <c r="BF786" s="219">
        <f>IF(N786="snížená",J786,0)</f>
        <v>0</v>
      </c>
      <c r="BG786" s="219">
        <f>IF(N786="zákl. přenesená",J786,0)</f>
        <v>0</v>
      </c>
      <c r="BH786" s="219">
        <f>IF(N786="sníž. přenesená",J786,0)</f>
        <v>0</v>
      </c>
      <c r="BI786" s="219">
        <f>IF(N786="nulová",J786,0)</f>
        <v>0</v>
      </c>
      <c r="BJ786" s="20" t="s">
        <v>83</v>
      </c>
      <c r="BK786" s="219">
        <f>ROUND(I786*H786,2)</f>
        <v>0</v>
      </c>
      <c r="BL786" s="20" t="s">
        <v>261</v>
      </c>
      <c r="BM786" s="218" t="s">
        <v>820</v>
      </c>
    </row>
    <row r="787" s="2" customFormat="1">
      <c r="A787" s="41"/>
      <c r="B787" s="42"/>
      <c r="C787" s="43"/>
      <c r="D787" s="220" t="s">
        <v>154</v>
      </c>
      <c r="E787" s="43"/>
      <c r="F787" s="221" t="s">
        <v>821</v>
      </c>
      <c r="G787" s="43"/>
      <c r="H787" s="43"/>
      <c r="I787" s="222"/>
      <c r="J787" s="43"/>
      <c r="K787" s="43"/>
      <c r="L787" s="47"/>
      <c r="M787" s="223"/>
      <c r="N787" s="224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154</v>
      </c>
      <c r="AU787" s="20" t="s">
        <v>85</v>
      </c>
    </row>
    <row r="788" s="13" customFormat="1">
      <c r="A788" s="13"/>
      <c r="B788" s="225"/>
      <c r="C788" s="226"/>
      <c r="D788" s="227" t="s">
        <v>156</v>
      </c>
      <c r="E788" s="228" t="s">
        <v>19</v>
      </c>
      <c r="F788" s="229" t="s">
        <v>822</v>
      </c>
      <c r="G788" s="226"/>
      <c r="H788" s="228" t="s">
        <v>19</v>
      </c>
      <c r="I788" s="230"/>
      <c r="J788" s="226"/>
      <c r="K788" s="226"/>
      <c r="L788" s="231"/>
      <c r="M788" s="232"/>
      <c r="N788" s="233"/>
      <c r="O788" s="233"/>
      <c r="P788" s="233"/>
      <c r="Q788" s="233"/>
      <c r="R788" s="233"/>
      <c r="S788" s="233"/>
      <c r="T788" s="23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5" t="s">
        <v>156</v>
      </c>
      <c r="AU788" s="235" t="s">
        <v>85</v>
      </c>
      <c r="AV788" s="13" t="s">
        <v>83</v>
      </c>
      <c r="AW788" s="13" t="s">
        <v>37</v>
      </c>
      <c r="AX788" s="13" t="s">
        <v>75</v>
      </c>
      <c r="AY788" s="235" t="s">
        <v>145</v>
      </c>
    </row>
    <row r="789" s="14" customFormat="1">
      <c r="A789" s="14"/>
      <c r="B789" s="236"/>
      <c r="C789" s="237"/>
      <c r="D789" s="227" t="s">
        <v>156</v>
      </c>
      <c r="E789" s="238" t="s">
        <v>19</v>
      </c>
      <c r="F789" s="239" t="s">
        <v>823</v>
      </c>
      <c r="G789" s="237"/>
      <c r="H789" s="240">
        <v>24</v>
      </c>
      <c r="I789" s="241"/>
      <c r="J789" s="237"/>
      <c r="K789" s="237"/>
      <c r="L789" s="242"/>
      <c r="M789" s="243"/>
      <c r="N789" s="244"/>
      <c r="O789" s="244"/>
      <c r="P789" s="244"/>
      <c r="Q789" s="244"/>
      <c r="R789" s="244"/>
      <c r="S789" s="244"/>
      <c r="T789" s="24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6" t="s">
        <v>156</v>
      </c>
      <c r="AU789" s="246" t="s">
        <v>85</v>
      </c>
      <c r="AV789" s="14" t="s">
        <v>85</v>
      </c>
      <c r="AW789" s="14" t="s">
        <v>37</v>
      </c>
      <c r="AX789" s="14" t="s">
        <v>75</v>
      </c>
      <c r="AY789" s="246" t="s">
        <v>145</v>
      </c>
    </row>
    <row r="790" s="13" customFormat="1">
      <c r="A790" s="13"/>
      <c r="B790" s="225"/>
      <c r="C790" s="226"/>
      <c r="D790" s="227" t="s">
        <v>156</v>
      </c>
      <c r="E790" s="228" t="s">
        <v>19</v>
      </c>
      <c r="F790" s="229" t="s">
        <v>824</v>
      </c>
      <c r="G790" s="226"/>
      <c r="H790" s="228" t="s">
        <v>19</v>
      </c>
      <c r="I790" s="230"/>
      <c r="J790" s="226"/>
      <c r="K790" s="226"/>
      <c r="L790" s="231"/>
      <c r="M790" s="232"/>
      <c r="N790" s="233"/>
      <c r="O790" s="233"/>
      <c r="P790" s="233"/>
      <c r="Q790" s="233"/>
      <c r="R790" s="233"/>
      <c r="S790" s="233"/>
      <c r="T790" s="23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5" t="s">
        <v>156</v>
      </c>
      <c r="AU790" s="235" t="s">
        <v>85</v>
      </c>
      <c r="AV790" s="13" t="s">
        <v>83</v>
      </c>
      <c r="AW790" s="13" t="s">
        <v>37</v>
      </c>
      <c r="AX790" s="13" t="s">
        <v>75</v>
      </c>
      <c r="AY790" s="235" t="s">
        <v>145</v>
      </c>
    </row>
    <row r="791" s="14" customFormat="1">
      <c r="A791" s="14"/>
      <c r="B791" s="236"/>
      <c r="C791" s="237"/>
      <c r="D791" s="227" t="s">
        <v>156</v>
      </c>
      <c r="E791" s="238" t="s">
        <v>19</v>
      </c>
      <c r="F791" s="239" t="s">
        <v>825</v>
      </c>
      <c r="G791" s="237"/>
      <c r="H791" s="240">
        <v>188</v>
      </c>
      <c r="I791" s="241"/>
      <c r="J791" s="237"/>
      <c r="K791" s="237"/>
      <c r="L791" s="242"/>
      <c r="M791" s="243"/>
      <c r="N791" s="244"/>
      <c r="O791" s="244"/>
      <c r="P791" s="244"/>
      <c r="Q791" s="244"/>
      <c r="R791" s="244"/>
      <c r="S791" s="244"/>
      <c r="T791" s="245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6" t="s">
        <v>156</v>
      </c>
      <c r="AU791" s="246" t="s">
        <v>85</v>
      </c>
      <c r="AV791" s="14" t="s">
        <v>85</v>
      </c>
      <c r="AW791" s="14" t="s">
        <v>37</v>
      </c>
      <c r="AX791" s="14" t="s">
        <v>75</v>
      </c>
      <c r="AY791" s="246" t="s">
        <v>145</v>
      </c>
    </row>
    <row r="792" s="16" customFormat="1">
      <c r="A792" s="16"/>
      <c r="B792" s="258"/>
      <c r="C792" s="259"/>
      <c r="D792" s="227" t="s">
        <v>156</v>
      </c>
      <c r="E792" s="260" t="s">
        <v>19</v>
      </c>
      <c r="F792" s="261" t="s">
        <v>166</v>
      </c>
      <c r="G792" s="259"/>
      <c r="H792" s="262">
        <v>212</v>
      </c>
      <c r="I792" s="263"/>
      <c r="J792" s="259"/>
      <c r="K792" s="259"/>
      <c r="L792" s="264"/>
      <c r="M792" s="265"/>
      <c r="N792" s="266"/>
      <c r="O792" s="266"/>
      <c r="P792" s="266"/>
      <c r="Q792" s="266"/>
      <c r="R792" s="266"/>
      <c r="S792" s="266"/>
      <c r="T792" s="267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T792" s="268" t="s">
        <v>156</v>
      </c>
      <c r="AU792" s="268" t="s">
        <v>85</v>
      </c>
      <c r="AV792" s="16" t="s">
        <v>152</v>
      </c>
      <c r="AW792" s="16" t="s">
        <v>37</v>
      </c>
      <c r="AX792" s="16" t="s">
        <v>83</v>
      </c>
      <c r="AY792" s="268" t="s">
        <v>145</v>
      </c>
    </row>
    <row r="793" s="2" customFormat="1" ht="16.5" customHeight="1">
      <c r="A793" s="41"/>
      <c r="B793" s="42"/>
      <c r="C793" s="269" t="s">
        <v>826</v>
      </c>
      <c r="D793" s="269" t="s">
        <v>223</v>
      </c>
      <c r="E793" s="270" t="s">
        <v>827</v>
      </c>
      <c r="F793" s="271" t="s">
        <v>828</v>
      </c>
      <c r="G793" s="272" t="s">
        <v>313</v>
      </c>
      <c r="H793" s="273">
        <v>4.0800000000000001</v>
      </c>
      <c r="I793" s="274"/>
      <c r="J793" s="275">
        <f>ROUND(I793*H793,2)</f>
        <v>0</v>
      </c>
      <c r="K793" s="271" t="s">
        <v>151</v>
      </c>
      <c r="L793" s="276"/>
      <c r="M793" s="277" t="s">
        <v>19</v>
      </c>
      <c r="N793" s="278" t="s">
        <v>46</v>
      </c>
      <c r="O793" s="87"/>
      <c r="P793" s="216">
        <f>O793*H793</f>
        <v>0</v>
      </c>
      <c r="Q793" s="216">
        <v>0.00064999999999999997</v>
      </c>
      <c r="R793" s="216">
        <f>Q793*H793</f>
        <v>0.0026519999999999998</v>
      </c>
      <c r="S793" s="216">
        <v>0</v>
      </c>
      <c r="T793" s="217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18" t="s">
        <v>391</v>
      </c>
      <c r="AT793" s="218" t="s">
        <v>223</v>
      </c>
      <c r="AU793" s="218" t="s">
        <v>85</v>
      </c>
      <c r="AY793" s="20" t="s">
        <v>145</v>
      </c>
      <c r="BE793" s="219">
        <f>IF(N793="základní",J793,0)</f>
        <v>0</v>
      </c>
      <c r="BF793" s="219">
        <f>IF(N793="snížená",J793,0)</f>
        <v>0</v>
      </c>
      <c r="BG793" s="219">
        <f>IF(N793="zákl. přenesená",J793,0)</f>
        <v>0</v>
      </c>
      <c r="BH793" s="219">
        <f>IF(N793="sníž. přenesená",J793,0)</f>
        <v>0</v>
      </c>
      <c r="BI793" s="219">
        <f>IF(N793="nulová",J793,0)</f>
        <v>0</v>
      </c>
      <c r="BJ793" s="20" t="s">
        <v>83</v>
      </c>
      <c r="BK793" s="219">
        <f>ROUND(I793*H793,2)</f>
        <v>0</v>
      </c>
      <c r="BL793" s="20" t="s">
        <v>261</v>
      </c>
      <c r="BM793" s="218" t="s">
        <v>829</v>
      </c>
    </row>
    <row r="794" s="13" customFormat="1">
      <c r="A794" s="13"/>
      <c r="B794" s="225"/>
      <c r="C794" s="226"/>
      <c r="D794" s="227" t="s">
        <v>156</v>
      </c>
      <c r="E794" s="228" t="s">
        <v>19</v>
      </c>
      <c r="F794" s="229" t="s">
        <v>822</v>
      </c>
      <c r="G794" s="226"/>
      <c r="H794" s="228" t="s">
        <v>19</v>
      </c>
      <c r="I794" s="230"/>
      <c r="J794" s="226"/>
      <c r="K794" s="226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156</v>
      </c>
      <c r="AU794" s="235" t="s">
        <v>85</v>
      </c>
      <c r="AV794" s="13" t="s">
        <v>83</v>
      </c>
      <c r="AW794" s="13" t="s">
        <v>37</v>
      </c>
      <c r="AX794" s="13" t="s">
        <v>75</v>
      </c>
      <c r="AY794" s="235" t="s">
        <v>145</v>
      </c>
    </row>
    <row r="795" s="14" customFormat="1">
      <c r="A795" s="14"/>
      <c r="B795" s="236"/>
      <c r="C795" s="237"/>
      <c r="D795" s="227" t="s">
        <v>156</v>
      </c>
      <c r="E795" s="238" t="s">
        <v>19</v>
      </c>
      <c r="F795" s="239" t="s">
        <v>584</v>
      </c>
      <c r="G795" s="237"/>
      <c r="H795" s="240">
        <v>4</v>
      </c>
      <c r="I795" s="241"/>
      <c r="J795" s="237"/>
      <c r="K795" s="237"/>
      <c r="L795" s="242"/>
      <c r="M795" s="243"/>
      <c r="N795" s="244"/>
      <c r="O795" s="244"/>
      <c r="P795" s="244"/>
      <c r="Q795" s="244"/>
      <c r="R795" s="244"/>
      <c r="S795" s="244"/>
      <c r="T795" s="24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6" t="s">
        <v>156</v>
      </c>
      <c r="AU795" s="246" t="s">
        <v>85</v>
      </c>
      <c r="AV795" s="14" t="s">
        <v>85</v>
      </c>
      <c r="AW795" s="14" t="s">
        <v>37</v>
      </c>
      <c r="AX795" s="14" t="s">
        <v>75</v>
      </c>
      <c r="AY795" s="246" t="s">
        <v>145</v>
      </c>
    </row>
    <row r="796" s="16" customFormat="1">
      <c r="A796" s="16"/>
      <c r="B796" s="258"/>
      <c r="C796" s="259"/>
      <c r="D796" s="227" t="s">
        <v>156</v>
      </c>
      <c r="E796" s="260" t="s">
        <v>19</v>
      </c>
      <c r="F796" s="261" t="s">
        <v>166</v>
      </c>
      <c r="G796" s="259"/>
      <c r="H796" s="262">
        <v>4</v>
      </c>
      <c r="I796" s="263"/>
      <c r="J796" s="259"/>
      <c r="K796" s="259"/>
      <c r="L796" s="264"/>
      <c r="M796" s="265"/>
      <c r="N796" s="266"/>
      <c r="O796" s="266"/>
      <c r="P796" s="266"/>
      <c r="Q796" s="266"/>
      <c r="R796" s="266"/>
      <c r="S796" s="266"/>
      <c r="T796" s="267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T796" s="268" t="s">
        <v>156</v>
      </c>
      <c r="AU796" s="268" t="s">
        <v>85</v>
      </c>
      <c r="AV796" s="16" t="s">
        <v>152</v>
      </c>
      <c r="AW796" s="16" t="s">
        <v>37</v>
      </c>
      <c r="AX796" s="16" t="s">
        <v>83</v>
      </c>
      <c r="AY796" s="268" t="s">
        <v>145</v>
      </c>
    </row>
    <row r="797" s="14" customFormat="1">
      <c r="A797" s="14"/>
      <c r="B797" s="236"/>
      <c r="C797" s="237"/>
      <c r="D797" s="227" t="s">
        <v>156</v>
      </c>
      <c r="E797" s="237"/>
      <c r="F797" s="239" t="s">
        <v>816</v>
      </c>
      <c r="G797" s="237"/>
      <c r="H797" s="240">
        <v>4.0800000000000001</v>
      </c>
      <c r="I797" s="241"/>
      <c r="J797" s="237"/>
      <c r="K797" s="237"/>
      <c r="L797" s="242"/>
      <c r="M797" s="243"/>
      <c r="N797" s="244"/>
      <c r="O797" s="244"/>
      <c r="P797" s="244"/>
      <c r="Q797" s="244"/>
      <c r="R797" s="244"/>
      <c r="S797" s="244"/>
      <c r="T797" s="245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6" t="s">
        <v>156</v>
      </c>
      <c r="AU797" s="246" t="s">
        <v>85</v>
      </c>
      <c r="AV797" s="14" t="s">
        <v>85</v>
      </c>
      <c r="AW797" s="14" t="s">
        <v>4</v>
      </c>
      <c r="AX797" s="14" t="s">
        <v>83</v>
      </c>
      <c r="AY797" s="246" t="s">
        <v>145</v>
      </c>
    </row>
    <row r="798" s="2" customFormat="1" ht="16.5" customHeight="1">
      <c r="A798" s="41"/>
      <c r="B798" s="42"/>
      <c r="C798" s="269" t="s">
        <v>830</v>
      </c>
      <c r="D798" s="269" t="s">
        <v>223</v>
      </c>
      <c r="E798" s="270" t="s">
        <v>831</v>
      </c>
      <c r="F798" s="271" t="s">
        <v>832</v>
      </c>
      <c r="G798" s="272" t="s">
        <v>313</v>
      </c>
      <c r="H798" s="273">
        <v>12</v>
      </c>
      <c r="I798" s="274"/>
      <c r="J798" s="275">
        <f>ROUND(I798*H798,2)</f>
        <v>0</v>
      </c>
      <c r="K798" s="271" t="s">
        <v>151</v>
      </c>
      <c r="L798" s="276"/>
      <c r="M798" s="277" t="s">
        <v>19</v>
      </c>
      <c r="N798" s="278" t="s">
        <v>46</v>
      </c>
      <c r="O798" s="87"/>
      <c r="P798" s="216">
        <f>O798*H798</f>
        <v>0</v>
      </c>
      <c r="Q798" s="216">
        <v>0.00029</v>
      </c>
      <c r="R798" s="216">
        <f>Q798*H798</f>
        <v>0.00348</v>
      </c>
      <c r="S798" s="216">
        <v>0</v>
      </c>
      <c r="T798" s="217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18" t="s">
        <v>391</v>
      </c>
      <c r="AT798" s="218" t="s">
        <v>223</v>
      </c>
      <c r="AU798" s="218" t="s">
        <v>85</v>
      </c>
      <c r="AY798" s="20" t="s">
        <v>145</v>
      </c>
      <c r="BE798" s="219">
        <f>IF(N798="základní",J798,0)</f>
        <v>0</v>
      </c>
      <c r="BF798" s="219">
        <f>IF(N798="snížená",J798,0)</f>
        <v>0</v>
      </c>
      <c r="BG798" s="219">
        <f>IF(N798="zákl. přenesená",J798,0)</f>
        <v>0</v>
      </c>
      <c r="BH798" s="219">
        <f>IF(N798="sníž. přenesená",J798,0)</f>
        <v>0</v>
      </c>
      <c r="BI798" s="219">
        <f>IF(N798="nulová",J798,0)</f>
        <v>0</v>
      </c>
      <c r="BJ798" s="20" t="s">
        <v>83</v>
      </c>
      <c r="BK798" s="219">
        <f>ROUND(I798*H798,2)</f>
        <v>0</v>
      </c>
      <c r="BL798" s="20" t="s">
        <v>261</v>
      </c>
      <c r="BM798" s="218" t="s">
        <v>833</v>
      </c>
    </row>
    <row r="799" s="13" customFormat="1">
      <c r="A799" s="13"/>
      <c r="B799" s="225"/>
      <c r="C799" s="226"/>
      <c r="D799" s="227" t="s">
        <v>156</v>
      </c>
      <c r="E799" s="228" t="s">
        <v>19</v>
      </c>
      <c r="F799" s="229" t="s">
        <v>822</v>
      </c>
      <c r="G799" s="226"/>
      <c r="H799" s="228" t="s">
        <v>19</v>
      </c>
      <c r="I799" s="230"/>
      <c r="J799" s="226"/>
      <c r="K799" s="226"/>
      <c r="L799" s="231"/>
      <c r="M799" s="232"/>
      <c r="N799" s="233"/>
      <c r="O799" s="233"/>
      <c r="P799" s="233"/>
      <c r="Q799" s="233"/>
      <c r="R799" s="233"/>
      <c r="S799" s="233"/>
      <c r="T799" s="234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5" t="s">
        <v>156</v>
      </c>
      <c r="AU799" s="235" t="s">
        <v>85</v>
      </c>
      <c r="AV799" s="13" t="s">
        <v>83</v>
      </c>
      <c r="AW799" s="13" t="s">
        <v>37</v>
      </c>
      <c r="AX799" s="13" t="s">
        <v>75</v>
      </c>
      <c r="AY799" s="235" t="s">
        <v>145</v>
      </c>
    </row>
    <row r="800" s="14" customFormat="1">
      <c r="A800" s="14"/>
      <c r="B800" s="236"/>
      <c r="C800" s="237"/>
      <c r="D800" s="227" t="s">
        <v>156</v>
      </c>
      <c r="E800" s="238" t="s">
        <v>19</v>
      </c>
      <c r="F800" s="239" t="s">
        <v>834</v>
      </c>
      <c r="G800" s="237"/>
      <c r="H800" s="240">
        <v>12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6" t="s">
        <v>156</v>
      </c>
      <c r="AU800" s="246" t="s">
        <v>85</v>
      </c>
      <c r="AV800" s="14" t="s">
        <v>85</v>
      </c>
      <c r="AW800" s="14" t="s">
        <v>37</v>
      </c>
      <c r="AX800" s="14" t="s">
        <v>75</v>
      </c>
      <c r="AY800" s="246" t="s">
        <v>145</v>
      </c>
    </row>
    <row r="801" s="16" customFormat="1">
      <c r="A801" s="16"/>
      <c r="B801" s="258"/>
      <c r="C801" s="259"/>
      <c r="D801" s="227" t="s">
        <v>156</v>
      </c>
      <c r="E801" s="260" t="s">
        <v>19</v>
      </c>
      <c r="F801" s="261" t="s">
        <v>166</v>
      </c>
      <c r="G801" s="259"/>
      <c r="H801" s="262">
        <v>12</v>
      </c>
      <c r="I801" s="263"/>
      <c r="J801" s="259"/>
      <c r="K801" s="259"/>
      <c r="L801" s="264"/>
      <c r="M801" s="265"/>
      <c r="N801" s="266"/>
      <c r="O801" s="266"/>
      <c r="P801" s="266"/>
      <c r="Q801" s="266"/>
      <c r="R801" s="266"/>
      <c r="S801" s="266"/>
      <c r="T801" s="267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268" t="s">
        <v>156</v>
      </c>
      <c r="AU801" s="268" t="s">
        <v>85</v>
      </c>
      <c r="AV801" s="16" t="s">
        <v>152</v>
      </c>
      <c r="AW801" s="16" t="s">
        <v>37</v>
      </c>
      <c r="AX801" s="16" t="s">
        <v>83</v>
      </c>
      <c r="AY801" s="268" t="s">
        <v>145</v>
      </c>
    </row>
    <row r="802" s="2" customFormat="1" ht="16.5" customHeight="1">
      <c r="A802" s="41"/>
      <c r="B802" s="42"/>
      <c r="C802" s="269" t="s">
        <v>835</v>
      </c>
      <c r="D802" s="269" t="s">
        <v>223</v>
      </c>
      <c r="E802" s="270" t="s">
        <v>836</v>
      </c>
      <c r="F802" s="271" t="s">
        <v>837</v>
      </c>
      <c r="G802" s="272" t="s">
        <v>313</v>
      </c>
      <c r="H802" s="273">
        <v>72</v>
      </c>
      <c r="I802" s="274"/>
      <c r="J802" s="275">
        <f>ROUND(I802*H802,2)</f>
        <v>0</v>
      </c>
      <c r="K802" s="271" t="s">
        <v>151</v>
      </c>
      <c r="L802" s="276"/>
      <c r="M802" s="277" t="s">
        <v>19</v>
      </c>
      <c r="N802" s="278" t="s">
        <v>46</v>
      </c>
      <c r="O802" s="87"/>
      <c r="P802" s="216">
        <f>O802*H802</f>
        <v>0</v>
      </c>
      <c r="Q802" s="216">
        <v>0.00027</v>
      </c>
      <c r="R802" s="216">
        <f>Q802*H802</f>
        <v>0.019439999999999999</v>
      </c>
      <c r="S802" s="216">
        <v>0</v>
      </c>
      <c r="T802" s="217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18" t="s">
        <v>391</v>
      </c>
      <c r="AT802" s="218" t="s">
        <v>223</v>
      </c>
      <c r="AU802" s="218" t="s">
        <v>85</v>
      </c>
      <c r="AY802" s="20" t="s">
        <v>145</v>
      </c>
      <c r="BE802" s="219">
        <f>IF(N802="základní",J802,0)</f>
        <v>0</v>
      </c>
      <c r="BF802" s="219">
        <f>IF(N802="snížená",J802,0)</f>
        <v>0</v>
      </c>
      <c r="BG802" s="219">
        <f>IF(N802="zákl. přenesená",J802,0)</f>
        <v>0</v>
      </c>
      <c r="BH802" s="219">
        <f>IF(N802="sníž. přenesená",J802,0)</f>
        <v>0</v>
      </c>
      <c r="BI802" s="219">
        <f>IF(N802="nulová",J802,0)</f>
        <v>0</v>
      </c>
      <c r="BJ802" s="20" t="s">
        <v>83</v>
      </c>
      <c r="BK802" s="219">
        <f>ROUND(I802*H802,2)</f>
        <v>0</v>
      </c>
      <c r="BL802" s="20" t="s">
        <v>261</v>
      </c>
      <c r="BM802" s="218" t="s">
        <v>838</v>
      </c>
    </row>
    <row r="803" s="13" customFormat="1">
      <c r="A803" s="13"/>
      <c r="B803" s="225"/>
      <c r="C803" s="226"/>
      <c r="D803" s="227" t="s">
        <v>156</v>
      </c>
      <c r="E803" s="228" t="s">
        <v>19</v>
      </c>
      <c r="F803" s="229" t="s">
        <v>822</v>
      </c>
      <c r="G803" s="226"/>
      <c r="H803" s="228" t="s">
        <v>19</v>
      </c>
      <c r="I803" s="230"/>
      <c r="J803" s="226"/>
      <c r="K803" s="226"/>
      <c r="L803" s="231"/>
      <c r="M803" s="232"/>
      <c r="N803" s="233"/>
      <c r="O803" s="233"/>
      <c r="P803" s="233"/>
      <c r="Q803" s="233"/>
      <c r="R803" s="233"/>
      <c r="S803" s="233"/>
      <c r="T803" s="23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5" t="s">
        <v>156</v>
      </c>
      <c r="AU803" s="235" t="s">
        <v>85</v>
      </c>
      <c r="AV803" s="13" t="s">
        <v>83</v>
      </c>
      <c r="AW803" s="13" t="s">
        <v>37</v>
      </c>
      <c r="AX803" s="13" t="s">
        <v>75</v>
      </c>
      <c r="AY803" s="235" t="s">
        <v>145</v>
      </c>
    </row>
    <row r="804" s="14" customFormat="1">
      <c r="A804" s="14"/>
      <c r="B804" s="236"/>
      <c r="C804" s="237"/>
      <c r="D804" s="227" t="s">
        <v>156</v>
      </c>
      <c r="E804" s="238" t="s">
        <v>19</v>
      </c>
      <c r="F804" s="239" t="s">
        <v>839</v>
      </c>
      <c r="G804" s="237"/>
      <c r="H804" s="240">
        <v>8</v>
      </c>
      <c r="I804" s="241"/>
      <c r="J804" s="237"/>
      <c r="K804" s="237"/>
      <c r="L804" s="242"/>
      <c r="M804" s="243"/>
      <c r="N804" s="244"/>
      <c r="O804" s="244"/>
      <c r="P804" s="244"/>
      <c r="Q804" s="244"/>
      <c r="R804" s="244"/>
      <c r="S804" s="244"/>
      <c r="T804" s="245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6" t="s">
        <v>156</v>
      </c>
      <c r="AU804" s="246" t="s">
        <v>85</v>
      </c>
      <c r="AV804" s="14" t="s">
        <v>85</v>
      </c>
      <c r="AW804" s="14" t="s">
        <v>37</v>
      </c>
      <c r="AX804" s="14" t="s">
        <v>75</v>
      </c>
      <c r="AY804" s="246" t="s">
        <v>145</v>
      </c>
    </row>
    <row r="805" s="13" customFormat="1">
      <c r="A805" s="13"/>
      <c r="B805" s="225"/>
      <c r="C805" s="226"/>
      <c r="D805" s="227" t="s">
        <v>156</v>
      </c>
      <c r="E805" s="228" t="s">
        <v>19</v>
      </c>
      <c r="F805" s="229" t="s">
        <v>824</v>
      </c>
      <c r="G805" s="226"/>
      <c r="H805" s="228" t="s">
        <v>19</v>
      </c>
      <c r="I805" s="230"/>
      <c r="J805" s="226"/>
      <c r="K805" s="226"/>
      <c r="L805" s="231"/>
      <c r="M805" s="232"/>
      <c r="N805" s="233"/>
      <c r="O805" s="233"/>
      <c r="P805" s="233"/>
      <c r="Q805" s="233"/>
      <c r="R805" s="233"/>
      <c r="S805" s="233"/>
      <c r="T805" s="234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5" t="s">
        <v>156</v>
      </c>
      <c r="AU805" s="235" t="s">
        <v>85</v>
      </c>
      <c r="AV805" s="13" t="s">
        <v>83</v>
      </c>
      <c r="AW805" s="13" t="s">
        <v>37</v>
      </c>
      <c r="AX805" s="13" t="s">
        <v>75</v>
      </c>
      <c r="AY805" s="235" t="s">
        <v>145</v>
      </c>
    </row>
    <row r="806" s="14" customFormat="1">
      <c r="A806" s="14"/>
      <c r="B806" s="236"/>
      <c r="C806" s="237"/>
      <c r="D806" s="227" t="s">
        <v>156</v>
      </c>
      <c r="E806" s="238" t="s">
        <v>19</v>
      </c>
      <c r="F806" s="239" t="s">
        <v>840</v>
      </c>
      <c r="G806" s="237"/>
      <c r="H806" s="240">
        <v>64</v>
      </c>
      <c r="I806" s="241"/>
      <c r="J806" s="237"/>
      <c r="K806" s="237"/>
      <c r="L806" s="242"/>
      <c r="M806" s="243"/>
      <c r="N806" s="244"/>
      <c r="O806" s="244"/>
      <c r="P806" s="244"/>
      <c r="Q806" s="244"/>
      <c r="R806" s="244"/>
      <c r="S806" s="244"/>
      <c r="T806" s="245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6" t="s">
        <v>156</v>
      </c>
      <c r="AU806" s="246" t="s">
        <v>85</v>
      </c>
      <c r="AV806" s="14" t="s">
        <v>85</v>
      </c>
      <c r="AW806" s="14" t="s">
        <v>37</v>
      </c>
      <c r="AX806" s="14" t="s">
        <v>75</v>
      </c>
      <c r="AY806" s="246" t="s">
        <v>145</v>
      </c>
    </row>
    <row r="807" s="16" customFormat="1">
      <c r="A807" s="16"/>
      <c r="B807" s="258"/>
      <c r="C807" s="259"/>
      <c r="D807" s="227" t="s">
        <v>156</v>
      </c>
      <c r="E807" s="260" t="s">
        <v>19</v>
      </c>
      <c r="F807" s="261" t="s">
        <v>166</v>
      </c>
      <c r="G807" s="259"/>
      <c r="H807" s="262">
        <v>72</v>
      </c>
      <c r="I807" s="263"/>
      <c r="J807" s="259"/>
      <c r="K807" s="259"/>
      <c r="L807" s="264"/>
      <c r="M807" s="265"/>
      <c r="N807" s="266"/>
      <c r="O807" s="266"/>
      <c r="P807" s="266"/>
      <c r="Q807" s="266"/>
      <c r="R807" s="266"/>
      <c r="S807" s="266"/>
      <c r="T807" s="267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68" t="s">
        <v>156</v>
      </c>
      <c r="AU807" s="268" t="s">
        <v>85</v>
      </c>
      <c r="AV807" s="16" t="s">
        <v>152</v>
      </c>
      <c r="AW807" s="16" t="s">
        <v>37</v>
      </c>
      <c r="AX807" s="16" t="s">
        <v>83</v>
      </c>
      <c r="AY807" s="268" t="s">
        <v>145</v>
      </c>
    </row>
    <row r="808" s="2" customFormat="1" ht="16.5" customHeight="1">
      <c r="A808" s="41"/>
      <c r="B808" s="42"/>
      <c r="C808" s="269" t="s">
        <v>841</v>
      </c>
      <c r="D808" s="269" t="s">
        <v>223</v>
      </c>
      <c r="E808" s="270" t="s">
        <v>842</v>
      </c>
      <c r="F808" s="271" t="s">
        <v>843</v>
      </c>
      <c r="G808" s="272" t="s">
        <v>313</v>
      </c>
      <c r="H808" s="273">
        <v>44</v>
      </c>
      <c r="I808" s="274"/>
      <c r="J808" s="275">
        <f>ROUND(I808*H808,2)</f>
        <v>0</v>
      </c>
      <c r="K808" s="271" t="s">
        <v>151</v>
      </c>
      <c r="L808" s="276"/>
      <c r="M808" s="277" t="s">
        <v>19</v>
      </c>
      <c r="N808" s="278" t="s">
        <v>46</v>
      </c>
      <c r="O808" s="87"/>
      <c r="P808" s="216">
        <f>O808*H808</f>
        <v>0</v>
      </c>
      <c r="Q808" s="216">
        <v>0.00027</v>
      </c>
      <c r="R808" s="216">
        <f>Q808*H808</f>
        <v>0.01188</v>
      </c>
      <c r="S808" s="216">
        <v>0</v>
      </c>
      <c r="T808" s="217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18" t="s">
        <v>391</v>
      </c>
      <c r="AT808" s="218" t="s">
        <v>223</v>
      </c>
      <c r="AU808" s="218" t="s">
        <v>85</v>
      </c>
      <c r="AY808" s="20" t="s">
        <v>145</v>
      </c>
      <c r="BE808" s="219">
        <f>IF(N808="základní",J808,0)</f>
        <v>0</v>
      </c>
      <c r="BF808" s="219">
        <f>IF(N808="snížená",J808,0)</f>
        <v>0</v>
      </c>
      <c r="BG808" s="219">
        <f>IF(N808="zákl. přenesená",J808,0)</f>
        <v>0</v>
      </c>
      <c r="BH808" s="219">
        <f>IF(N808="sníž. přenesená",J808,0)</f>
        <v>0</v>
      </c>
      <c r="BI808" s="219">
        <f>IF(N808="nulová",J808,0)</f>
        <v>0</v>
      </c>
      <c r="BJ808" s="20" t="s">
        <v>83</v>
      </c>
      <c r="BK808" s="219">
        <f>ROUND(I808*H808,2)</f>
        <v>0</v>
      </c>
      <c r="BL808" s="20" t="s">
        <v>261</v>
      </c>
      <c r="BM808" s="218" t="s">
        <v>844</v>
      </c>
    </row>
    <row r="809" s="13" customFormat="1">
      <c r="A809" s="13"/>
      <c r="B809" s="225"/>
      <c r="C809" s="226"/>
      <c r="D809" s="227" t="s">
        <v>156</v>
      </c>
      <c r="E809" s="228" t="s">
        <v>19</v>
      </c>
      <c r="F809" s="229" t="s">
        <v>824</v>
      </c>
      <c r="G809" s="226"/>
      <c r="H809" s="228" t="s">
        <v>19</v>
      </c>
      <c r="I809" s="230"/>
      <c r="J809" s="226"/>
      <c r="K809" s="226"/>
      <c r="L809" s="231"/>
      <c r="M809" s="232"/>
      <c r="N809" s="233"/>
      <c r="O809" s="233"/>
      <c r="P809" s="233"/>
      <c r="Q809" s="233"/>
      <c r="R809" s="233"/>
      <c r="S809" s="233"/>
      <c r="T809" s="23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5" t="s">
        <v>156</v>
      </c>
      <c r="AU809" s="235" t="s">
        <v>85</v>
      </c>
      <c r="AV809" s="13" t="s">
        <v>83</v>
      </c>
      <c r="AW809" s="13" t="s">
        <v>37</v>
      </c>
      <c r="AX809" s="13" t="s">
        <v>75</v>
      </c>
      <c r="AY809" s="235" t="s">
        <v>145</v>
      </c>
    </row>
    <row r="810" s="14" customFormat="1">
      <c r="A810" s="14"/>
      <c r="B810" s="236"/>
      <c r="C810" s="237"/>
      <c r="D810" s="227" t="s">
        <v>156</v>
      </c>
      <c r="E810" s="238" t="s">
        <v>19</v>
      </c>
      <c r="F810" s="239" t="s">
        <v>845</v>
      </c>
      <c r="G810" s="237"/>
      <c r="H810" s="240">
        <v>44</v>
      </c>
      <c r="I810" s="241"/>
      <c r="J810" s="237"/>
      <c r="K810" s="237"/>
      <c r="L810" s="242"/>
      <c r="M810" s="243"/>
      <c r="N810" s="244"/>
      <c r="O810" s="244"/>
      <c r="P810" s="244"/>
      <c r="Q810" s="244"/>
      <c r="R810" s="244"/>
      <c r="S810" s="244"/>
      <c r="T810" s="245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6" t="s">
        <v>156</v>
      </c>
      <c r="AU810" s="246" t="s">
        <v>85</v>
      </c>
      <c r="AV810" s="14" t="s">
        <v>85</v>
      </c>
      <c r="AW810" s="14" t="s">
        <v>37</v>
      </c>
      <c r="AX810" s="14" t="s">
        <v>75</v>
      </c>
      <c r="AY810" s="246" t="s">
        <v>145</v>
      </c>
    </row>
    <row r="811" s="16" customFormat="1">
      <c r="A811" s="16"/>
      <c r="B811" s="258"/>
      <c r="C811" s="259"/>
      <c r="D811" s="227" t="s">
        <v>156</v>
      </c>
      <c r="E811" s="260" t="s">
        <v>19</v>
      </c>
      <c r="F811" s="261" t="s">
        <v>166</v>
      </c>
      <c r="G811" s="259"/>
      <c r="H811" s="262">
        <v>44</v>
      </c>
      <c r="I811" s="263"/>
      <c r="J811" s="259"/>
      <c r="K811" s="259"/>
      <c r="L811" s="264"/>
      <c r="M811" s="265"/>
      <c r="N811" s="266"/>
      <c r="O811" s="266"/>
      <c r="P811" s="266"/>
      <c r="Q811" s="266"/>
      <c r="R811" s="266"/>
      <c r="S811" s="266"/>
      <c r="T811" s="267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268" t="s">
        <v>156</v>
      </c>
      <c r="AU811" s="268" t="s">
        <v>85</v>
      </c>
      <c r="AV811" s="16" t="s">
        <v>152</v>
      </c>
      <c r="AW811" s="16" t="s">
        <v>37</v>
      </c>
      <c r="AX811" s="16" t="s">
        <v>83</v>
      </c>
      <c r="AY811" s="268" t="s">
        <v>145</v>
      </c>
    </row>
    <row r="812" s="2" customFormat="1" ht="16.5" customHeight="1">
      <c r="A812" s="41"/>
      <c r="B812" s="42"/>
      <c r="C812" s="269" t="s">
        <v>846</v>
      </c>
      <c r="D812" s="269" t="s">
        <v>223</v>
      </c>
      <c r="E812" s="270" t="s">
        <v>847</v>
      </c>
      <c r="F812" s="271" t="s">
        <v>848</v>
      </c>
      <c r="G812" s="272" t="s">
        <v>313</v>
      </c>
      <c r="H812" s="273">
        <v>80</v>
      </c>
      <c r="I812" s="274"/>
      <c r="J812" s="275">
        <f>ROUND(I812*H812,2)</f>
        <v>0</v>
      </c>
      <c r="K812" s="271" t="s">
        <v>151</v>
      </c>
      <c r="L812" s="276"/>
      <c r="M812" s="277" t="s">
        <v>19</v>
      </c>
      <c r="N812" s="278" t="s">
        <v>46</v>
      </c>
      <c r="O812" s="87"/>
      <c r="P812" s="216">
        <f>O812*H812</f>
        <v>0</v>
      </c>
      <c r="Q812" s="216">
        <v>0.00023000000000000001</v>
      </c>
      <c r="R812" s="216">
        <f>Q812*H812</f>
        <v>0.0184</v>
      </c>
      <c r="S812" s="216">
        <v>0</v>
      </c>
      <c r="T812" s="21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8" t="s">
        <v>391</v>
      </c>
      <c r="AT812" s="218" t="s">
        <v>223</v>
      </c>
      <c r="AU812" s="218" t="s">
        <v>85</v>
      </c>
      <c r="AY812" s="20" t="s">
        <v>145</v>
      </c>
      <c r="BE812" s="219">
        <f>IF(N812="základní",J812,0)</f>
        <v>0</v>
      </c>
      <c r="BF812" s="219">
        <f>IF(N812="snížená",J812,0)</f>
        <v>0</v>
      </c>
      <c r="BG812" s="219">
        <f>IF(N812="zákl. přenesená",J812,0)</f>
        <v>0</v>
      </c>
      <c r="BH812" s="219">
        <f>IF(N812="sníž. přenesená",J812,0)</f>
        <v>0</v>
      </c>
      <c r="BI812" s="219">
        <f>IF(N812="nulová",J812,0)</f>
        <v>0</v>
      </c>
      <c r="BJ812" s="20" t="s">
        <v>83</v>
      </c>
      <c r="BK812" s="219">
        <f>ROUND(I812*H812,2)</f>
        <v>0</v>
      </c>
      <c r="BL812" s="20" t="s">
        <v>261</v>
      </c>
      <c r="BM812" s="218" t="s">
        <v>849</v>
      </c>
    </row>
    <row r="813" s="13" customFormat="1">
      <c r="A813" s="13"/>
      <c r="B813" s="225"/>
      <c r="C813" s="226"/>
      <c r="D813" s="227" t="s">
        <v>156</v>
      </c>
      <c r="E813" s="228" t="s">
        <v>19</v>
      </c>
      <c r="F813" s="229" t="s">
        <v>824</v>
      </c>
      <c r="G813" s="226"/>
      <c r="H813" s="228" t="s">
        <v>19</v>
      </c>
      <c r="I813" s="230"/>
      <c r="J813" s="226"/>
      <c r="K813" s="226"/>
      <c r="L813" s="231"/>
      <c r="M813" s="232"/>
      <c r="N813" s="233"/>
      <c r="O813" s="233"/>
      <c r="P813" s="233"/>
      <c r="Q813" s="233"/>
      <c r="R813" s="233"/>
      <c r="S813" s="233"/>
      <c r="T813" s="234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5" t="s">
        <v>156</v>
      </c>
      <c r="AU813" s="235" t="s">
        <v>85</v>
      </c>
      <c r="AV813" s="13" t="s">
        <v>83</v>
      </c>
      <c r="AW813" s="13" t="s">
        <v>37</v>
      </c>
      <c r="AX813" s="13" t="s">
        <v>75</v>
      </c>
      <c r="AY813" s="235" t="s">
        <v>145</v>
      </c>
    </row>
    <row r="814" s="14" customFormat="1">
      <c r="A814" s="14"/>
      <c r="B814" s="236"/>
      <c r="C814" s="237"/>
      <c r="D814" s="227" t="s">
        <v>156</v>
      </c>
      <c r="E814" s="238" t="s">
        <v>19</v>
      </c>
      <c r="F814" s="239" t="s">
        <v>624</v>
      </c>
      <c r="G814" s="237"/>
      <c r="H814" s="240">
        <v>80</v>
      </c>
      <c r="I814" s="241"/>
      <c r="J814" s="237"/>
      <c r="K814" s="237"/>
      <c r="L814" s="242"/>
      <c r="M814" s="243"/>
      <c r="N814" s="244"/>
      <c r="O814" s="244"/>
      <c r="P814" s="244"/>
      <c r="Q814" s="244"/>
      <c r="R814" s="244"/>
      <c r="S814" s="244"/>
      <c r="T814" s="245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6" t="s">
        <v>156</v>
      </c>
      <c r="AU814" s="246" t="s">
        <v>85</v>
      </c>
      <c r="AV814" s="14" t="s">
        <v>85</v>
      </c>
      <c r="AW814" s="14" t="s">
        <v>37</v>
      </c>
      <c r="AX814" s="14" t="s">
        <v>75</v>
      </c>
      <c r="AY814" s="246" t="s">
        <v>145</v>
      </c>
    </row>
    <row r="815" s="16" customFormat="1">
      <c r="A815" s="16"/>
      <c r="B815" s="258"/>
      <c r="C815" s="259"/>
      <c r="D815" s="227" t="s">
        <v>156</v>
      </c>
      <c r="E815" s="260" t="s">
        <v>19</v>
      </c>
      <c r="F815" s="261" t="s">
        <v>166</v>
      </c>
      <c r="G815" s="259"/>
      <c r="H815" s="262">
        <v>80</v>
      </c>
      <c r="I815" s="263"/>
      <c r="J815" s="259"/>
      <c r="K815" s="259"/>
      <c r="L815" s="264"/>
      <c r="M815" s="265"/>
      <c r="N815" s="266"/>
      <c r="O815" s="266"/>
      <c r="P815" s="266"/>
      <c r="Q815" s="266"/>
      <c r="R815" s="266"/>
      <c r="S815" s="266"/>
      <c r="T815" s="267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268" t="s">
        <v>156</v>
      </c>
      <c r="AU815" s="268" t="s">
        <v>85</v>
      </c>
      <c r="AV815" s="16" t="s">
        <v>152</v>
      </c>
      <c r="AW815" s="16" t="s">
        <v>37</v>
      </c>
      <c r="AX815" s="16" t="s">
        <v>83</v>
      </c>
      <c r="AY815" s="268" t="s">
        <v>145</v>
      </c>
    </row>
    <row r="816" s="2" customFormat="1" ht="24.15" customHeight="1">
      <c r="A816" s="41"/>
      <c r="B816" s="42"/>
      <c r="C816" s="207" t="s">
        <v>850</v>
      </c>
      <c r="D816" s="207" t="s">
        <v>147</v>
      </c>
      <c r="E816" s="208" t="s">
        <v>851</v>
      </c>
      <c r="F816" s="209" t="s">
        <v>852</v>
      </c>
      <c r="G816" s="210" t="s">
        <v>720</v>
      </c>
      <c r="H816" s="279"/>
      <c r="I816" s="212"/>
      <c r="J816" s="213">
        <f>ROUND(I816*H816,2)</f>
        <v>0</v>
      </c>
      <c r="K816" s="209" t="s">
        <v>151</v>
      </c>
      <c r="L816" s="47"/>
      <c r="M816" s="214" t="s">
        <v>19</v>
      </c>
      <c r="N816" s="215" t="s">
        <v>46</v>
      </c>
      <c r="O816" s="87"/>
      <c r="P816" s="216">
        <f>O816*H816</f>
        <v>0</v>
      </c>
      <c r="Q816" s="216">
        <v>0</v>
      </c>
      <c r="R816" s="216">
        <f>Q816*H816</f>
        <v>0</v>
      </c>
      <c r="S816" s="216">
        <v>0</v>
      </c>
      <c r="T816" s="217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8" t="s">
        <v>261</v>
      </c>
      <c r="AT816" s="218" t="s">
        <v>147</v>
      </c>
      <c r="AU816" s="218" t="s">
        <v>85</v>
      </c>
      <c r="AY816" s="20" t="s">
        <v>145</v>
      </c>
      <c r="BE816" s="219">
        <f>IF(N816="základní",J816,0)</f>
        <v>0</v>
      </c>
      <c r="BF816" s="219">
        <f>IF(N816="snížená",J816,0)</f>
        <v>0</v>
      </c>
      <c r="BG816" s="219">
        <f>IF(N816="zákl. přenesená",J816,0)</f>
        <v>0</v>
      </c>
      <c r="BH816" s="219">
        <f>IF(N816="sníž. přenesená",J816,0)</f>
        <v>0</v>
      </c>
      <c r="BI816" s="219">
        <f>IF(N816="nulová",J816,0)</f>
        <v>0</v>
      </c>
      <c r="BJ816" s="20" t="s">
        <v>83</v>
      </c>
      <c r="BK816" s="219">
        <f>ROUND(I816*H816,2)</f>
        <v>0</v>
      </c>
      <c r="BL816" s="20" t="s">
        <v>261</v>
      </c>
      <c r="BM816" s="218" t="s">
        <v>853</v>
      </c>
    </row>
    <row r="817" s="2" customFormat="1">
      <c r="A817" s="41"/>
      <c r="B817" s="42"/>
      <c r="C817" s="43"/>
      <c r="D817" s="220" t="s">
        <v>154</v>
      </c>
      <c r="E817" s="43"/>
      <c r="F817" s="221" t="s">
        <v>854</v>
      </c>
      <c r="G817" s="43"/>
      <c r="H817" s="43"/>
      <c r="I817" s="222"/>
      <c r="J817" s="43"/>
      <c r="K817" s="43"/>
      <c r="L817" s="47"/>
      <c r="M817" s="223"/>
      <c r="N817" s="224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154</v>
      </c>
      <c r="AU817" s="20" t="s">
        <v>85</v>
      </c>
    </row>
    <row r="818" s="12" customFormat="1" ht="22.8" customHeight="1">
      <c r="A818" s="12"/>
      <c r="B818" s="191"/>
      <c r="C818" s="192"/>
      <c r="D818" s="193" t="s">
        <v>74</v>
      </c>
      <c r="E818" s="205" t="s">
        <v>855</v>
      </c>
      <c r="F818" s="205" t="s">
        <v>856</v>
      </c>
      <c r="G818" s="192"/>
      <c r="H818" s="192"/>
      <c r="I818" s="195"/>
      <c r="J818" s="206">
        <f>BK818</f>
        <v>0</v>
      </c>
      <c r="K818" s="192"/>
      <c r="L818" s="197"/>
      <c r="M818" s="198"/>
      <c r="N818" s="199"/>
      <c r="O818" s="199"/>
      <c r="P818" s="200">
        <f>SUM(P819:P851)</f>
        <v>0</v>
      </c>
      <c r="Q818" s="199"/>
      <c r="R818" s="200">
        <f>SUM(R819:R851)</f>
        <v>0.12351999999999999</v>
      </c>
      <c r="S818" s="199"/>
      <c r="T818" s="201">
        <f>SUM(T819:T851)</f>
        <v>0.10919999999999999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02" t="s">
        <v>85</v>
      </c>
      <c r="AT818" s="203" t="s">
        <v>74</v>
      </c>
      <c r="AU818" s="203" t="s">
        <v>83</v>
      </c>
      <c r="AY818" s="202" t="s">
        <v>145</v>
      </c>
      <c r="BK818" s="204">
        <f>SUM(BK819:BK851)</f>
        <v>0</v>
      </c>
    </row>
    <row r="819" s="2" customFormat="1" ht="16.5" customHeight="1">
      <c r="A819" s="41"/>
      <c r="B819" s="42"/>
      <c r="C819" s="207" t="s">
        <v>857</v>
      </c>
      <c r="D819" s="207" t="s">
        <v>147</v>
      </c>
      <c r="E819" s="208" t="s">
        <v>858</v>
      </c>
      <c r="F819" s="209" t="s">
        <v>859</v>
      </c>
      <c r="G819" s="210" t="s">
        <v>313</v>
      </c>
      <c r="H819" s="211">
        <v>52</v>
      </c>
      <c r="I819" s="212"/>
      <c r="J819" s="213">
        <f>ROUND(I819*H819,2)</f>
        <v>0</v>
      </c>
      <c r="K819" s="209" t="s">
        <v>151</v>
      </c>
      <c r="L819" s="47"/>
      <c r="M819" s="214" t="s">
        <v>19</v>
      </c>
      <c r="N819" s="215" t="s">
        <v>46</v>
      </c>
      <c r="O819" s="87"/>
      <c r="P819" s="216">
        <f>O819*H819</f>
        <v>0</v>
      </c>
      <c r="Q819" s="216">
        <v>0</v>
      </c>
      <c r="R819" s="216">
        <f>Q819*H819</f>
        <v>0</v>
      </c>
      <c r="S819" s="216">
        <v>0.0020999999999999999</v>
      </c>
      <c r="T819" s="217">
        <f>S819*H819</f>
        <v>0.10919999999999999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18" t="s">
        <v>261</v>
      </c>
      <c r="AT819" s="218" t="s">
        <v>147</v>
      </c>
      <c r="AU819" s="218" t="s">
        <v>85</v>
      </c>
      <c r="AY819" s="20" t="s">
        <v>145</v>
      </c>
      <c r="BE819" s="219">
        <f>IF(N819="základní",J819,0)</f>
        <v>0</v>
      </c>
      <c r="BF819" s="219">
        <f>IF(N819="snížená",J819,0)</f>
        <v>0</v>
      </c>
      <c r="BG819" s="219">
        <f>IF(N819="zákl. přenesená",J819,0)</f>
        <v>0</v>
      </c>
      <c r="BH819" s="219">
        <f>IF(N819="sníž. přenesená",J819,0)</f>
        <v>0</v>
      </c>
      <c r="BI819" s="219">
        <f>IF(N819="nulová",J819,0)</f>
        <v>0</v>
      </c>
      <c r="BJ819" s="20" t="s">
        <v>83</v>
      </c>
      <c r="BK819" s="219">
        <f>ROUND(I819*H819,2)</f>
        <v>0</v>
      </c>
      <c r="BL819" s="20" t="s">
        <v>261</v>
      </c>
      <c r="BM819" s="218" t="s">
        <v>860</v>
      </c>
    </row>
    <row r="820" s="2" customFormat="1">
      <c r="A820" s="41"/>
      <c r="B820" s="42"/>
      <c r="C820" s="43"/>
      <c r="D820" s="220" t="s">
        <v>154</v>
      </c>
      <c r="E820" s="43"/>
      <c r="F820" s="221" t="s">
        <v>861</v>
      </c>
      <c r="G820" s="43"/>
      <c r="H820" s="43"/>
      <c r="I820" s="222"/>
      <c r="J820" s="43"/>
      <c r="K820" s="43"/>
      <c r="L820" s="47"/>
      <c r="M820" s="223"/>
      <c r="N820" s="224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154</v>
      </c>
      <c r="AU820" s="20" t="s">
        <v>85</v>
      </c>
    </row>
    <row r="821" s="2" customFormat="1" ht="16.5" customHeight="1">
      <c r="A821" s="41"/>
      <c r="B821" s="42"/>
      <c r="C821" s="207" t="s">
        <v>862</v>
      </c>
      <c r="D821" s="207" t="s">
        <v>147</v>
      </c>
      <c r="E821" s="208" t="s">
        <v>863</v>
      </c>
      <c r="F821" s="209" t="s">
        <v>864</v>
      </c>
      <c r="G821" s="210" t="s">
        <v>313</v>
      </c>
      <c r="H821" s="211">
        <v>14</v>
      </c>
      <c r="I821" s="212"/>
      <c r="J821" s="213">
        <f>ROUND(I821*H821,2)</f>
        <v>0</v>
      </c>
      <c r="K821" s="209" t="s">
        <v>151</v>
      </c>
      <c r="L821" s="47"/>
      <c r="M821" s="214" t="s">
        <v>19</v>
      </c>
      <c r="N821" s="215" t="s">
        <v>46</v>
      </c>
      <c r="O821" s="87"/>
      <c r="P821" s="216">
        <f>O821*H821</f>
        <v>0</v>
      </c>
      <c r="Q821" s="216">
        <v>0.00142</v>
      </c>
      <c r="R821" s="216">
        <f>Q821*H821</f>
        <v>0.019880000000000002</v>
      </c>
      <c r="S821" s="216">
        <v>0</v>
      </c>
      <c r="T821" s="217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18" t="s">
        <v>261</v>
      </c>
      <c r="AT821" s="218" t="s">
        <v>147</v>
      </c>
      <c r="AU821" s="218" t="s">
        <v>85</v>
      </c>
      <c r="AY821" s="20" t="s">
        <v>145</v>
      </c>
      <c r="BE821" s="219">
        <f>IF(N821="základní",J821,0)</f>
        <v>0</v>
      </c>
      <c r="BF821" s="219">
        <f>IF(N821="snížená",J821,0)</f>
        <v>0</v>
      </c>
      <c r="BG821" s="219">
        <f>IF(N821="zákl. přenesená",J821,0)</f>
        <v>0</v>
      </c>
      <c r="BH821" s="219">
        <f>IF(N821="sníž. přenesená",J821,0)</f>
        <v>0</v>
      </c>
      <c r="BI821" s="219">
        <f>IF(N821="nulová",J821,0)</f>
        <v>0</v>
      </c>
      <c r="BJ821" s="20" t="s">
        <v>83</v>
      </c>
      <c r="BK821" s="219">
        <f>ROUND(I821*H821,2)</f>
        <v>0</v>
      </c>
      <c r="BL821" s="20" t="s">
        <v>261</v>
      </c>
      <c r="BM821" s="218" t="s">
        <v>865</v>
      </c>
    </row>
    <row r="822" s="2" customFormat="1">
      <c r="A822" s="41"/>
      <c r="B822" s="42"/>
      <c r="C822" s="43"/>
      <c r="D822" s="220" t="s">
        <v>154</v>
      </c>
      <c r="E822" s="43"/>
      <c r="F822" s="221" t="s">
        <v>866</v>
      </c>
      <c r="G822" s="43"/>
      <c r="H822" s="43"/>
      <c r="I822" s="222"/>
      <c r="J822" s="43"/>
      <c r="K822" s="43"/>
      <c r="L822" s="47"/>
      <c r="M822" s="223"/>
      <c r="N822" s="224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154</v>
      </c>
      <c r="AU822" s="20" t="s">
        <v>85</v>
      </c>
    </row>
    <row r="823" s="2" customFormat="1" ht="16.5" customHeight="1">
      <c r="A823" s="41"/>
      <c r="B823" s="42"/>
      <c r="C823" s="207" t="s">
        <v>867</v>
      </c>
      <c r="D823" s="207" t="s">
        <v>147</v>
      </c>
      <c r="E823" s="208" t="s">
        <v>868</v>
      </c>
      <c r="F823" s="209" t="s">
        <v>869</v>
      </c>
      <c r="G823" s="210" t="s">
        <v>313</v>
      </c>
      <c r="H823" s="211">
        <v>14</v>
      </c>
      <c r="I823" s="212"/>
      <c r="J823" s="213">
        <f>ROUND(I823*H823,2)</f>
        <v>0</v>
      </c>
      <c r="K823" s="209" t="s">
        <v>151</v>
      </c>
      <c r="L823" s="47"/>
      <c r="M823" s="214" t="s">
        <v>19</v>
      </c>
      <c r="N823" s="215" t="s">
        <v>46</v>
      </c>
      <c r="O823" s="87"/>
      <c r="P823" s="216">
        <f>O823*H823</f>
        <v>0</v>
      </c>
      <c r="Q823" s="216">
        <v>0.00197</v>
      </c>
      <c r="R823" s="216">
        <f>Q823*H823</f>
        <v>0.02758</v>
      </c>
      <c r="S823" s="216">
        <v>0</v>
      </c>
      <c r="T823" s="217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18" t="s">
        <v>261</v>
      </c>
      <c r="AT823" s="218" t="s">
        <v>147</v>
      </c>
      <c r="AU823" s="218" t="s">
        <v>85</v>
      </c>
      <c r="AY823" s="20" t="s">
        <v>145</v>
      </c>
      <c r="BE823" s="219">
        <f>IF(N823="základní",J823,0)</f>
        <v>0</v>
      </c>
      <c r="BF823" s="219">
        <f>IF(N823="snížená",J823,0)</f>
        <v>0</v>
      </c>
      <c r="BG823" s="219">
        <f>IF(N823="zákl. přenesená",J823,0)</f>
        <v>0</v>
      </c>
      <c r="BH823" s="219">
        <f>IF(N823="sníž. přenesená",J823,0)</f>
        <v>0</v>
      </c>
      <c r="BI823" s="219">
        <f>IF(N823="nulová",J823,0)</f>
        <v>0</v>
      </c>
      <c r="BJ823" s="20" t="s">
        <v>83</v>
      </c>
      <c r="BK823" s="219">
        <f>ROUND(I823*H823,2)</f>
        <v>0</v>
      </c>
      <c r="BL823" s="20" t="s">
        <v>261</v>
      </c>
      <c r="BM823" s="218" t="s">
        <v>870</v>
      </c>
    </row>
    <row r="824" s="2" customFormat="1">
      <c r="A824" s="41"/>
      <c r="B824" s="42"/>
      <c r="C824" s="43"/>
      <c r="D824" s="220" t="s">
        <v>154</v>
      </c>
      <c r="E824" s="43"/>
      <c r="F824" s="221" t="s">
        <v>871</v>
      </c>
      <c r="G824" s="43"/>
      <c r="H824" s="43"/>
      <c r="I824" s="222"/>
      <c r="J824" s="43"/>
      <c r="K824" s="43"/>
      <c r="L824" s="47"/>
      <c r="M824" s="223"/>
      <c r="N824" s="224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154</v>
      </c>
      <c r="AU824" s="20" t="s">
        <v>85</v>
      </c>
    </row>
    <row r="825" s="2" customFormat="1" ht="16.5" customHeight="1">
      <c r="A825" s="41"/>
      <c r="B825" s="42"/>
      <c r="C825" s="207" t="s">
        <v>872</v>
      </c>
      <c r="D825" s="207" t="s">
        <v>147</v>
      </c>
      <c r="E825" s="208" t="s">
        <v>873</v>
      </c>
      <c r="F825" s="209" t="s">
        <v>874</v>
      </c>
      <c r="G825" s="210" t="s">
        <v>313</v>
      </c>
      <c r="H825" s="211">
        <v>14</v>
      </c>
      <c r="I825" s="212"/>
      <c r="J825" s="213">
        <f>ROUND(I825*H825,2)</f>
        <v>0</v>
      </c>
      <c r="K825" s="209" t="s">
        <v>151</v>
      </c>
      <c r="L825" s="47"/>
      <c r="M825" s="214" t="s">
        <v>19</v>
      </c>
      <c r="N825" s="215" t="s">
        <v>46</v>
      </c>
      <c r="O825" s="87"/>
      <c r="P825" s="216">
        <f>O825*H825</f>
        <v>0</v>
      </c>
      <c r="Q825" s="216">
        <v>0.0030400000000000002</v>
      </c>
      <c r="R825" s="216">
        <f>Q825*H825</f>
        <v>0.042560000000000001</v>
      </c>
      <c r="S825" s="216">
        <v>0</v>
      </c>
      <c r="T825" s="217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18" t="s">
        <v>261</v>
      </c>
      <c r="AT825" s="218" t="s">
        <v>147</v>
      </c>
      <c r="AU825" s="218" t="s">
        <v>85</v>
      </c>
      <c r="AY825" s="20" t="s">
        <v>145</v>
      </c>
      <c r="BE825" s="219">
        <f>IF(N825="základní",J825,0)</f>
        <v>0</v>
      </c>
      <c r="BF825" s="219">
        <f>IF(N825="snížená",J825,0)</f>
        <v>0</v>
      </c>
      <c r="BG825" s="219">
        <f>IF(N825="zákl. přenesená",J825,0)</f>
        <v>0</v>
      </c>
      <c r="BH825" s="219">
        <f>IF(N825="sníž. přenesená",J825,0)</f>
        <v>0</v>
      </c>
      <c r="BI825" s="219">
        <f>IF(N825="nulová",J825,0)</f>
        <v>0</v>
      </c>
      <c r="BJ825" s="20" t="s">
        <v>83</v>
      </c>
      <c r="BK825" s="219">
        <f>ROUND(I825*H825,2)</f>
        <v>0</v>
      </c>
      <c r="BL825" s="20" t="s">
        <v>261</v>
      </c>
      <c r="BM825" s="218" t="s">
        <v>875</v>
      </c>
    </row>
    <row r="826" s="2" customFormat="1">
      <c r="A826" s="41"/>
      <c r="B826" s="42"/>
      <c r="C826" s="43"/>
      <c r="D826" s="220" t="s">
        <v>154</v>
      </c>
      <c r="E826" s="43"/>
      <c r="F826" s="221" t="s">
        <v>876</v>
      </c>
      <c r="G826" s="43"/>
      <c r="H826" s="43"/>
      <c r="I826" s="222"/>
      <c r="J826" s="43"/>
      <c r="K826" s="43"/>
      <c r="L826" s="47"/>
      <c r="M826" s="223"/>
      <c r="N826" s="224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154</v>
      </c>
      <c r="AU826" s="20" t="s">
        <v>85</v>
      </c>
    </row>
    <row r="827" s="2" customFormat="1" ht="16.5" customHeight="1">
      <c r="A827" s="41"/>
      <c r="B827" s="42"/>
      <c r="C827" s="207" t="s">
        <v>877</v>
      </c>
      <c r="D827" s="207" t="s">
        <v>147</v>
      </c>
      <c r="E827" s="208" t="s">
        <v>878</v>
      </c>
      <c r="F827" s="209" t="s">
        <v>879</v>
      </c>
      <c r="G827" s="210" t="s">
        <v>313</v>
      </c>
      <c r="H827" s="211">
        <v>13</v>
      </c>
      <c r="I827" s="212"/>
      <c r="J827" s="213">
        <f>ROUND(I827*H827,2)</f>
        <v>0</v>
      </c>
      <c r="K827" s="209" t="s">
        <v>151</v>
      </c>
      <c r="L827" s="47"/>
      <c r="M827" s="214" t="s">
        <v>19</v>
      </c>
      <c r="N827" s="215" t="s">
        <v>46</v>
      </c>
      <c r="O827" s="87"/>
      <c r="P827" s="216">
        <f>O827*H827</f>
        <v>0</v>
      </c>
      <c r="Q827" s="216">
        <v>0.0020100000000000001</v>
      </c>
      <c r="R827" s="216">
        <f>Q827*H827</f>
        <v>0.02613</v>
      </c>
      <c r="S827" s="216">
        <v>0</v>
      </c>
      <c r="T827" s="217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18" t="s">
        <v>261</v>
      </c>
      <c r="AT827" s="218" t="s">
        <v>147</v>
      </c>
      <c r="AU827" s="218" t="s">
        <v>85</v>
      </c>
      <c r="AY827" s="20" t="s">
        <v>145</v>
      </c>
      <c r="BE827" s="219">
        <f>IF(N827="základní",J827,0)</f>
        <v>0</v>
      </c>
      <c r="BF827" s="219">
        <f>IF(N827="snížená",J827,0)</f>
        <v>0</v>
      </c>
      <c r="BG827" s="219">
        <f>IF(N827="zákl. přenesená",J827,0)</f>
        <v>0</v>
      </c>
      <c r="BH827" s="219">
        <f>IF(N827="sníž. přenesená",J827,0)</f>
        <v>0</v>
      </c>
      <c r="BI827" s="219">
        <f>IF(N827="nulová",J827,0)</f>
        <v>0</v>
      </c>
      <c r="BJ827" s="20" t="s">
        <v>83</v>
      </c>
      <c r="BK827" s="219">
        <f>ROUND(I827*H827,2)</f>
        <v>0</v>
      </c>
      <c r="BL827" s="20" t="s">
        <v>261</v>
      </c>
      <c r="BM827" s="218" t="s">
        <v>880</v>
      </c>
    </row>
    <row r="828" s="2" customFormat="1">
      <c r="A828" s="41"/>
      <c r="B828" s="42"/>
      <c r="C828" s="43"/>
      <c r="D828" s="220" t="s">
        <v>154</v>
      </c>
      <c r="E828" s="43"/>
      <c r="F828" s="221" t="s">
        <v>881</v>
      </c>
      <c r="G828" s="43"/>
      <c r="H828" s="43"/>
      <c r="I828" s="222"/>
      <c r="J828" s="43"/>
      <c r="K828" s="43"/>
      <c r="L828" s="47"/>
      <c r="M828" s="223"/>
      <c r="N828" s="224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154</v>
      </c>
      <c r="AU828" s="20" t="s">
        <v>85</v>
      </c>
    </row>
    <row r="829" s="2" customFormat="1" ht="16.5" customHeight="1">
      <c r="A829" s="41"/>
      <c r="B829" s="42"/>
      <c r="C829" s="269" t="s">
        <v>882</v>
      </c>
      <c r="D829" s="269" t="s">
        <v>223</v>
      </c>
      <c r="E829" s="270" t="s">
        <v>883</v>
      </c>
      <c r="F829" s="271" t="s">
        <v>884</v>
      </c>
      <c r="G829" s="272" t="s">
        <v>240</v>
      </c>
      <c r="H829" s="273">
        <v>2</v>
      </c>
      <c r="I829" s="274"/>
      <c r="J829" s="275">
        <f>ROUND(I829*H829,2)</f>
        <v>0</v>
      </c>
      <c r="K829" s="271" t="s">
        <v>151</v>
      </c>
      <c r="L829" s="276"/>
      <c r="M829" s="277" t="s">
        <v>19</v>
      </c>
      <c r="N829" s="278" t="s">
        <v>46</v>
      </c>
      <c r="O829" s="87"/>
      <c r="P829" s="216">
        <f>O829*H829</f>
        <v>0</v>
      </c>
      <c r="Q829" s="216">
        <v>0.0012099999999999999</v>
      </c>
      <c r="R829" s="216">
        <f>Q829*H829</f>
        <v>0.0024199999999999998</v>
      </c>
      <c r="S829" s="216">
        <v>0</v>
      </c>
      <c r="T829" s="217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8" t="s">
        <v>391</v>
      </c>
      <c r="AT829" s="218" t="s">
        <v>223</v>
      </c>
      <c r="AU829" s="218" t="s">
        <v>85</v>
      </c>
      <c r="AY829" s="20" t="s">
        <v>145</v>
      </c>
      <c r="BE829" s="219">
        <f>IF(N829="základní",J829,0)</f>
        <v>0</v>
      </c>
      <c r="BF829" s="219">
        <f>IF(N829="snížená",J829,0)</f>
        <v>0</v>
      </c>
      <c r="BG829" s="219">
        <f>IF(N829="zákl. přenesená",J829,0)</f>
        <v>0</v>
      </c>
      <c r="BH829" s="219">
        <f>IF(N829="sníž. přenesená",J829,0)</f>
        <v>0</v>
      </c>
      <c r="BI829" s="219">
        <f>IF(N829="nulová",J829,0)</f>
        <v>0</v>
      </c>
      <c r="BJ829" s="20" t="s">
        <v>83</v>
      </c>
      <c r="BK829" s="219">
        <f>ROUND(I829*H829,2)</f>
        <v>0</v>
      </c>
      <c r="BL829" s="20" t="s">
        <v>261</v>
      </c>
      <c r="BM829" s="218" t="s">
        <v>885</v>
      </c>
    </row>
    <row r="830" s="2" customFormat="1" ht="16.5" customHeight="1">
      <c r="A830" s="41"/>
      <c r="B830" s="42"/>
      <c r="C830" s="207" t="s">
        <v>886</v>
      </c>
      <c r="D830" s="207" t="s">
        <v>147</v>
      </c>
      <c r="E830" s="208" t="s">
        <v>887</v>
      </c>
      <c r="F830" s="209" t="s">
        <v>888</v>
      </c>
      <c r="G830" s="210" t="s">
        <v>313</v>
      </c>
      <c r="H830" s="211">
        <v>2</v>
      </c>
      <c r="I830" s="212"/>
      <c r="J830" s="213">
        <f>ROUND(I830*H830,2)</f>
        <v>0</v>
      </c>
      <c r="K830" s="209" t="s">
        <v>151</v>
      </c>
      <c r="L830" s="47"/>
      <c r="M830" s="214" t="s">
        <v>19</v>
      </c>
      <c r="N830" s="215" t="s">
        <v>46</v>
      </c>
      <c r="O830" s="87"/>
      <c r="P830" s="216">
        <f>O830*H830</f>
        <v>0</v>
      </c>
      <c r="Q830" s="216">
        <v>0.00040999999999999999</v>
      </c>
      <c r="R830" s="216">
        <f>Q830*H830</f>
        <v>0.00081999999999999998</v>
      </c>
      <c r="S830" s="216">
        <v>0</v>
      </c>
      <c r="T830" s="217">
        <f>S830*H830</f>
        <v>0</v>
      </c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R830" s="218" t="s">
        <v>261</v>
      </c>
      <c r="AT830" s="218" t="s">
        <v>147</v>
      </c>
      <c r="AU830" s="218" t="s">
        <v>85</v>
      </c>
      <c r="AY830" s="20" t="s">
        <v>145</v>
      </c>
      <c r="BE830" s="219">
        <f>IF(N830="základní",J830,0)</f>
        <v>0</v>
      </c>
      <c r="BF830" s="219">
        <f>IF(N830="snížená",J830,0)</f>
        <v>0</v>
      </c>
      <c r="BG830" s="219">
        <f>IF(N830="zákl. přenesená",J830,0)</f>
        <v>0</v>
      </c>
      <c r="BH830" s="219">
        <f>IF(N830="sníž. přenesená",J830,0)</f>
        <v>0</v>
      </c>
      <c r="BI830" s="219">
        <f>IF(N830="nulová",J830,0)</f>
        <v>0</v>
      </c>
      <c r="BJ830" s="20" t="s">
        <v>83</v>
      </c>
      <c r="BK830" s="219">
        <f>ROUND(I830*H830,2)</f>
        <v>0</v>
      </c>
      <c r="BL830" s="20" t="s">
        <v>261</v>
      </c>
      <c r="BM830" s="218" t="s">
        <v>889</v>
      </c>
    </row>
    <row r="831" s="2" customFormat="1">
      <c r="A831" s="41"/>
      <c r="B831" s="42"/>
      <c r="C831" s="43"/>
      <c r="D831" s="220" t="s">
        <v>154</v>
      </c>
      <c r="E831" s="43"/>
      <c r="F831" s="221" t="s">
        <v>890</v>
      </c>
      <c r="G831" s="43"/>
      <c r="H831" s="43"/>
      <c r="I831" s="222"/>
      <c r="J831" s="43"/>
      <c r="K831" s="43"/>
      <c r="L831" s="47"/>
      <c r="M831" s="223"/>
      <c r="N831" s="224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154</v>
      </c>
      <c r="AU831" s="20" t="s">
        <v>85</v>
      </c>
    </row>
    <row r="832" s="2" customFormat="1" ht="16.5" customHeight="1">
      <c r="A832" s="41"/>
      <c r="B832" s="42"/>
      <c r="C832" s="207" t="s">
        <v>891</v>
      </c>
      <c r="D832" s="207" t="s">
        <v>147</v>
      </c>
      <c r="E832" s="208" t="s">
        <v>892</v>
      </c>
      <c r="F832" s="209" t="s">
        <v>893</v>
      </c>
      <c r="G832" s="210" t="s">
        <v>313</v>
      </c>
      <c r="H832" s="211">
        <v>8</v>
      </c>
      <c r="I832" s="212"/>
      <c r="J832" s="213">
        <f>ROUND(I832*H832,2)</f>
        <v>0</v>
      </c>
      <c r="K832" s="209" t="s">
        <v>151</v>
      </c>
      <c r="L832" s="47"/>
      <c r="M832" s="214" t="s">
        <v>19</v>
      </c>
      <c r="N832" s="215" t="s">
        <v>46</v>
      </c>
      <c r="O832" s="87"/>
      <c r="P832" s="216">
        <f>O832*H832</f>
        <v>0</v>
      </c>
      <c r="Q832" s="216">
        <v>0.00048000000000000001</v>
      </c>
      <c r="R832" s="216">
        <f>Q832*H832</f>
        <v>0.0038400000000000001</v>
      </c>
      <c r="S832" s="216">
        <v>0</v>
      </c>
      <c r="T832" s="217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18" t="s">
        <v>261</v>
      </c>
      <c r="AT832" s="218" t="s">
        <v>147</v>
      </c>
      <c r="AU832" s="218" t="s">
        <v>85</v>
      </c>
      <c r="AY832" s="20" t="s">
        <v>145</v>
      </c>
      <c r="BE832" s="219">
        <f>IF(N832="základní",J832,0)</f>
        <v>0</v>
      </c>
      <c r="BF832" s="219">
        <f>IF(N832="snížená",J832,0)</f>
        <v>0</v>
      </c>
      <c r="BG832" s="219">
        <f>IF(N832="zákl. přenesená",J832,0)</f>
        <v>0</v>
      </c>
      <c r="BH832" s="219">
        <f>IF(N832="sníž. přenesená",J832,0)</f>
        <v>0</v>
      </c>
      <c r="BI832" s="219">
        <f>IF(N832="nulová",J832,0)</f>
        <v>0</v>
      </c>
      <c r="BJ832" s="20" t="s">
        <v>83</v>
      </c>
      <c r="BK832" s="219">
        <f>ROUND(I832*H832,2)</f>
        <v>0</v>
      </c>
      <c r="BL832" s="20" t="s">
        <v>261</v>
      </c>
      <c r="BM832" s="218" t="s">
        <v>894</v>
      </c>
    </row>
    <row r="833" s="2" customFormat="1">
      <c r="A833" s="41"/>
      <c r="B833" s="42"/>
      <c r="C833" s="43"/>
      <c r="D833" s="220" t="s">
        <v>154</v>
      </c>
      <c r="E833" s="43"/>
      <c r="F833" s="221" t="s">
        <v>895</v>
      </c>
      <c r="G833" s="43"/>
      <c r="H833" s="43"/>
      <c r="I833" s="222"/>
      <c r="J833" s="43"/>
      <c r="K833" s="43"/>
      <c r="L833" s="47"/>
      <c r="M833" s="223"/>
      <c r="N833" s="224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154</v>
      </c>
      <c r="AU833" s="20" t="s">
        <v>85</v>
      </c>
    </row>
    <row r="834" s="2" customFormat="1" ht="16.5" customHeight="1">
      <c r="A834" s="41"/>
      <c r="B834" s="42"/>
      <c r="C834" s="207" t="s">
        <v>896</v>
      </c>
      <c r="D834" s="207" t="s">
        <v>147</v>
      </c>
      <c r="E834" s="208" t="s">
        <v>897</v>
      </c>
      <c r="F834" s="209" t="s">
        <v>898</v>
      </c>
      <c r="G834" s="210" t="s">
        <v>240</v>
      </c>
      <c r="H834" s="211">
        <v>1</v>
      </c>
      <c r="I834" s="212"/>
      <c r="J834" s="213">
        <f>ROUND(I834*H834,2)</f>
        <v>0</v>
      </c>
      <c r="K834" s="209" t="s">
        <v>151</v>
      </c>
      <c r="L834" s="47"/>
      <c r="M834" s="214" t="s">
        <v>19</v>
      </c>
      <c r="N834" s="215" t="s">
        <v>46</v>
      </c>
      <c r="O834" s="87"/>
      <c r="P834" s="216">
        <f>O834*H834</f>
        <v>0</v>
      </c>
      <c r="Q834" s="216">
        <v>0.00029</v>
      </c>
      <c r="R834" s="216">
        <f>Q834*H834</f>
        <v>0.00029</v>
      </c>
      <c r="S834" s="216">
        <v>0</v>
      </c>
      <c r="T834" s="217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8" t="s">
        <v>261</v>
      </c>
      <c r="AT834" s="218" t="s">
        <v>147</v>
      </c>
      <c r="AU834" s="218" t="s">
        <v>85</v>
      </c>
      <c r="AY834" s="20" t="s">
        <v>145</v>
      </c>
      <c r="BE834" s="219">
        <f>IF(N834="základní",J834,0)</f>
        <v>0</v>
      </c>
      <c r="BF834" s="219">
        <f>IF(N834="snížená",J834,0)</f>
        <v>0</v>
      </c>
      <c r="BG834" s="219">
        <f>IF(N834="zákl. přenesená",J834,0)</f>
        <v>0</v>
      </c>
      <c r="BH834" s="219">
        <f>IF(N834="sníž. přenesená",J834,0)</f>
        <v>0</v>
      </c>
      <c r="BI834" s="219">
        <f>IF(N834="nulová",J834,0)</f>
        <v>0</v>
      </c>
      <c r="BJ834" s="20" t="s">
        <v>83</v>
      </c>
      <c r="BK834" s="219">
        <f>ROUND(I834*H834,2)</f>
        <v>0</v>
      </c>
      <c r="BL834" s="20" t="s">
        <v>261</v>
      </c>
      <c r="BM834" s="218" t="s">
        <v>899</v>
      </c>
    </row>
    <row r="835" s="2" customFormat="1">
      <c r="A835" s="41"/>
      <c r="B835" s="42"/>
      <c r="C835" s="43"/>
      <c r="D835" s="220" t="s">
        <v>154</v>
      </c>
      <c r="E835" s="43"/>
      <c r="F835" s="221" t="s">
        <v>900</v>
      </c>
      <c r="G835" s="43"/>
      <c r="H835" s="43"/>
      <c r="I835" s="222"/>
      <c r="J835" s="43"/>
      <c r="K835" s="43"/>
      <c r="L835" s="47"/>
      <c r="M835" s="223"/>
      <c r="N835" s="224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154</v>
      </c>
      <c r="AU835" s="20" t="s">
        <v>85</v>
      </c>
    </row>
    <row r="836" s="2" customFormat="1" ht="16.5" customHeight="1">
      <c r="A836" s="41"/>
      <c r="B836" s="42"/>
      <c r="C836" s="207" t="s">
        <v>901</v>
      </c>
      <c r="D836" s="207" t="s">
        <v>147</v>
      </c>
      <c r="E836" s="208" t="s">
        <v>902</v>
      </c>
      <c r="F836" s="209" t="s">
        <v>903</v>
      </c>
      <c r="G836" s="210" t="s">
        <v>313</v>
      </c>
      <c r="H836" s="211">
        <v>51</v>
      </c>
      <c r="I836" s="212"/>
      <c r="J836" s="213">
        <f>ROUND(I836*H836,2)</f>
        <v>0</v>
      </c>
      <c r="K836" s="209" t="s">
        <v>151</v>
      </c>
      <c r="L836" s="47"/>
      <c r="M836" s="214" t="s">
        <v>19</v>
      </c>
      <c r="N836" s="215" t="s">
        <v>46</v>
      </c>
      <c r="O836" s="87"/>
      <c r="P836" s="216">
        <f>O836*H836</f>
        <v>0</v>
      </c>
      <c r="Q836" s="216">
        <v>0</v>
      </c>
      <c r="R836" s="216">
        <f>Q836*H836</f>
        <v>0</v>
      </c>
      <c r="S836" s="216">
        <v>0</v>
      </c>
      <c r="T836" s="217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18" t="s">
        <v>261</v>
      </c>
      <c r="AT836" s="218" t="s">
        <v>147</v>
      </c>
      <c r="AU836" s="218" t="s">
        <v>85</v>
      </c>
      <c r="AY836" s="20" t="s">
        <v>145</v>
      </c>
      <c r="BE836" s="219">
        <f>IF(N836="základní",J836,0)</f>
        <v>0</v>
      </c>
      <c r="BF836" s="219">
        <f>IF(N836="snížená",J836,0)</f>
        <v>0</v>
      </c>
      <c r="BG836" s="219">
        <f>IF(N836="zákl. přenesená",J836,0)</f>
        <v>0</v>
      </c>
      <c r="BH836" s="219">
        <f>IF(N836="sníž. přenesená",J836,0)</f>
        <v>0</v>
      </c>
      <c r="BI836" s="219">
        <f>IF(N836="nulová",J836,0)</f>
        <v>0</v>
      </c>
      <c r="BJ836" s="20" t="s">
        <v>83</v>
      </c>
      <c r="BK836" s="219">
        <f>ROUND(I836*H836,2)</f>
        <v>0</v>
      </c>
      <c r="BL836" s="20" t="s">
        <v>261</v>
      </c>
      <c r="BM836" s="218" t="s">
        <v>904</v>
      </c>
    </row>
    <row r="837" s="2" customFormat="1">
      <c r="A837" s="41"/>
      <c r="B837" s="42"/>
      <c r="C837" s="43"/>
      <c r="D837" s="220" t="s">
        <v>154</v>
      </c>
      <c r="E837" s="43"/>
      <c r="F837" s="221" t="s">
        <v>905</v>
      </c>
      <c r="G837" s="43"/>
      <c r="H837" s="43"/>
      <c r="I837" s="222"/>
      <c r="J837" s="43"/>
      <c r="K837" s="43"/>
      <c r="L837" s="47"/>
      <c r="M837" s="223"/>
      <c r="N837" s="224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154</v>
      </c>
      <c r="AU837" s="20" t="s">
        <v>85</v>
      </c>
    </row>
    <row r="838" s="14" customFormat="1">
      <c r="A838" s="14"/>
      <c r="B838" s="236"/>
      <c r="C838" s="237"/>
      <c r="D838" s="227" t="s">
        <v>156</v>
      </c>
      <c r="E838" s="238" t="s">
        <v>19</v>
      </c>
      <c r="F838" s="239" t="s">
        <v>906</v>
      </c>
      <c r="G838" s="237"/>
      <c r="H838" s="240">
        <v>23</v>
      </c>
      <c r="I838" s="241"/>
      <c r="J838" s="237"/>
      <c r="K838" s="237"/>
      <c r="L838" s="242"/>
      <c r="M838" s="243"/>
      <c r="N838" s="244"/>
      <c r="O838" s="244"/>
      <c r="P838" s="244"/>
      <c r="Q838" s="244"/>
      <c r="R838" s="244"/>
      <c r="S838" s="244"/>
      <c r="T838" s="245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6" t="s">
        <v>156</v>
      </c>
      <c r="AU838" s="246" t="s">
        <v>85</v>
      </c>
      <c r="AV838" s="14" t="s">
        <v>85</v>
      </c>
      <c r="AW838" s="14" t="s">
        <v>37</v>
      </c>
      <c r="AX838" s="14" t="s">
        <v>75</v>
      </c>
      <c r="AY838" s="246" t="s">
        <v>145</v>
      </c>
    </row>
    <row r="839" s="14" customFormat="1">
      <c r="A839" s="14"/>
      <c r="B839" s="236"/>
      <c r="C839" s="237"/>
      <c r="D839" s="227" t="s">
        <v>156</v>
      </c>
      <c r="E839" s="238" t="s">
        <v>19</v>
      </c>
      <c r="F839" s="239" t="s">
        <v>907</v>
      </c>
      <c r="G839" s="237"/>
      <c r="H839" s="240">
        <v>28</v>
      </c>
      <c r="I839" s="241"/>
      <c r="J839" s="237"/>
      <c r="K839" s="237"/>
      <c r="L839" s="242"/>
      <c r="M839" s="243"/>
      <c r="N839" s="244"/>
      <c r="O839" s="244"/>
      <c r="P839" s="244"/>
      <c r="Q839" s="244"/>
      <c r="R839" s="244"/>
      <c r="S839" s="244"/>
      <c r="T839" s="245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6" t="s">
        <v>156</v>
      </c>
      <c r="AU839" s="246" t="s">
        <v>85</v>
      </c>
      <c r="AV839" s="14" t="s">
        <v>85</v>
      </c>
      <c r="AW839" s="14" t="s">
        <v>37</v>
      </c>
      <c r="AX839" s="14" t="s">
        <v>75</v>
      </c>
      <c r="AY839" s="246" t="s">
        <v>145</v>
      </c>
    </row>
    <row r="840" s="16" customFormat="1">
      <c r="A840" s="16"/>
      <c r="B840" s="258"/>
      <c r="C840" s="259"/>
      <c r="D840" s="227" t="s">
        <v>156</v>
      </c>
      <c r="E840" s="260" t="s">
        <v>19</v>
      </c>
      <c r="F840" s="261" t="s">
        <v>166</v>
      </c>
      <c r="G840" s="259"/>
      <c r="H840" s="262">
        <v>51</v>
      </c>
      <c r="I840" s="263"/>
      <c r="J840" s="259"/>
      <c r="K840" s="259"/>
      <c r="L840" s="264"/>
      <c r="M840" s="265"/>
      <c r="N840" s="266"/>
      <c r="O840" s="266"/>
      <c r="P840" s="266"/>
      <c r="Q840" s="266"/>
      <c r="R840" s="266"/>
      <c r="S840" s="266"/>
      <c r="T840" s="267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T840" s="268" t="s">
        <v>156</v>
      </c>
      <c r="AU840" s="268" t="s">
        <v>85</v>
      </c>
      <c r="AV840" s="16" t="s">
        <v>152</v>
      </c>
      <c r="AW840" s="16" t="s">
        <v>37</v>
      </c>
      <c r="AX840" s="16" t="s">
        <v>83</v>
      </c>
      <c r="AY840" s="268" t="s">
        <v>145</v>
      </c>
    </row>
    <row r="841" s="2" customFormat="1" ht="16.5" customHeight="1">
      <c r="A841" s="41"/>
      <c r="B841" s="42"/>
      <c r="C841" s="207" t="s">
        <v>908</v>
      </c>
      <c r="D841" s="207" t="s">
        <v>147</v>
      </c>
      <c r="E841" s="208" t="s">
        <v>909</v>
      </c>
      <c r="F841" s="209" t="s">
        <v>910</v>
      </c>
      <c r="G841" s="210" t="s">
        <v>313</v>
      </c>
      <c r="H841" s="211">
        <v>14</v>
      </c>
      <c r="I841" s="212"/>
      <c r="J841" s="213">
        <f>ROUND(I841*H841,2)</f>
        <v>0</v>
      </c>
      <c r="K841" s="209" t="s">
        <v>151</v>
      </c>
      <c r="L841" s="47"/>
      <c r="M841" s="214" t="s">
        <v>19</v>
      </c>
      <c r="N841" s="215" t="s">
        <v>46</v>
      </c>
      <c r="O841" s="87"/>
      <c r="P841" s="216">
        <f>O841*H841</f>
        <v>0</v>
      </c>
      <c r="Q841" s="216">
        <v>0</v>
      </c>
      <c r="R841" s="216">
        <f>Q841*H841</f>
        <v>0</v>
      </c>
      <c r="S841" s="216">
        <v>0</v>
      </c>
      <c r="T841" s="217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18" t="s">
        <v>261</v>
      </c>
      <c r="AT841" s="218" t="s">
        <v>147</v>
      </c>
      <c r="AU841" s="218" t="s">
        <v>85</v>
      </c>
      <c r="AY841" s="20" t="s">
        <v>145</v>
      </c>
      <c r="BE841" s="219">
        <f>IF(N841="základní",J841,0)</f>
        <v>0</v>
      </c>
      <c r="BF841" s="219">
        <f>IF(N841="snížená",J841,0)</f>
        <v>0</v>
      </c>
      <c r="BG841" s="219">
        <f>IF(N841="zákl. přenesená",J841,0)</f>
        <v>0</v>
      </c>
      <c r="BH841" s="219">
        <f>IF(N841="sníž. přenesená",J841,0)</f>
        <v>0</v>
      </c>
      <c r="BI841" s="219">
        <f>IF(N841="nulová",J841,0)</f>
        <v>0</v>
      </c>
      <c r="BJ841" s="20" t="s">
        <v>83</v>
      </c>
      <c r="BK841" s="219">
        <f>ROUND(I841*H841,2)</f>
        <v>0</v>
      </c>
      <c r="BL841" s="20" t="s">
        <v>261</v>
      </c>
      <c r="BM841" s="218" t="s">
        <v>911</v>
      </c>
    </row>
    <row r="842" s="2" customFormat="1">
      <c r="A842" s="41"/>
      <c r="B842" s="42"/>
      <c r="C842" s="43"/>
      <c r="D842" s="220" t="s">
        <v>154</v>
      </c>
      <c r="E842" s="43"/>
      <c r="F842" s="221" t="s">
        <v>912</v>
      </c>
      <c r="G842" s="43"/>
      <c r="H842" s="43"/>
      <c r="I842" s="222"/>
      <c r="J842" s="43"/>
      <c r="K842" s="43"/>
      <c r="L842" s="47"/>
      <c r="M842" s="223"/>
      <c r="N842" s="224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154</v>
      </c>
      <c r="AU842" s="20" t="s">
        <v>85</v>
      </c>
    </row>
    <row r="843" s="2" customFormat="1" ht="16.5" customHeight="1">
      <c r="A843" s="41"/>
      <c r="B843" s="42"/>
      <c r="C843" s="207" t="s">
        <v>913</v>
      </c>
      <c r="D843" s="207" t="s">
        <v>147</v>
      </c>
      <c r="E843" s="208" t="s">
        <v>914</v>
      </c>
      <c r="F843" s="209" t="s">
        <v>915</v>
      </c>
      <c r="G843" s="210" t="s">
        <v>916</v>
      </c>
      <c r="H843" s="211">
        <v>1</v>
      </c>
      <c r="I843" s="212"/>
      <c r="J843" s="213">
        <f>ROUND(I843*H843,2)</f>
        <v>0</v>
      </c>
      <c r="K843" s="209" t="s">
        <v>151</v>
      </c>
      <c r="L843" s="47"/>
      <c r="M843" s="214" t="s">
        <v>19</v>
      </c>
      <c r="N843" s="215" t="s">
        <v>46</v>
      </c>
      <c r="O843" s="87"/>
      <c r="P843" s="216">
        <f>O843*H843</f>
        <v>0</v>
      </c>
      <c r="Q843" s="216">
        <v>0</v>
      </c>
      <c r="R843" s="216">
        <f>Q843*H843</f>
        <v>0</v>
      </c>
      <c r="S843" s="216">
        <v>0</v>
      </c>
      <c r="T843" s="217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8" t="s">
        <v>261</v>
      </c>
      <c r="AT843" s="218" t="s">
        <v>147</v>
      </c>
      <c r="AU843" s="218" t="s">
        <v>85</v>
      </c>
      <c r="AY843" s="20" t="s">
        <v>145</v>
      </c>
      <c r="BE843" s="219">
        <f>IF(N843="základní",J843,0)</f>
        <v>0</v>
      </c>
      <c r="BF843" s="219">
        <f>IF(N843="snížená",J843,0)</f>
        <v>0</v>
      </c>
      <c r="BG843" s="219">
        <f>IF(N843="zákl. přenesená",J843,0)</f>
        <v>0</v>
      </c>
      <c r="BH843" s="219">
        <f>IF(N843="sníž. přenesená",J843,0)</f>
        <v>0</v>
      </c>
      <c r="BI843" s="219">
        <f>IF(N843="nulová",J843,0)</f>
        <v>0</v>
      </c>
      <c r="BJ843" s="20" t="s">
        <v>83</v>
      </c>
      <c r="BK843" s="219">
        <f>ROUND(I843*H843,2)</f>
        <v>0</v>
      </c>
      <c r="BL843" s="20" t="s">
        <v>261</v>
      </c>
      <c r="BM843" s="218" t="s">
        <v>917</v>
      </c>
    </row>
    <row r="844" s="2" customFormat="1">
      <c r="A844" s="41"/>
      <c r="B844" s="42"/>
      <c r="C844" s="43"/>
      <c r="D844" s="220" t="s">
        <v>154</v>
      </c>
      <c r="E844" s="43"/>
      <c r="F844" s="221" t="s">
        <v>918</v>
      </c>
      <c r="G844" s="43"/>
      <c r="H844" s="43"/>
      <c r="I844" s="222"/>
      <c r="J844" s="43"/>
      <c r="K844" s="43"/>
      <c r="L844" s="47"/>
      <c r="M844" s="223"/>
      <c r="N844" s="224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20" t="s">
        <v>154</v>
      </c>
      <c r="AU844" s="20" t="s">
        <v>85</v>
      </c>
    </row>
    <row r="845" s="13" customFormat="1">
      <c r="A845" s="13"/>
      <c r="B845" s="225"/>
      <c r="C845" s="226"/>
      <c r="D845" s="227" t="s">
        <v>156</v>
      </c>
      <c r="E845" s="228" t="s">
        <v>19</v>
      </c>
      <c r="F845" s="229" t="s">
        <v>919</v>
      </c>
      <c r="G845" s="226"/>
      <c r="H845" s="228" t="s">
        <v>19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5" t="s">
        <v>156</v>
      </c>
      <c r="AU845" s="235" t="s">
        <v>85</v>
      </c>
      <c r="AV845" s="13" t="s">
        <v>83</v>
      </c>
      <c r="AW845" s="13" t="s">
        <v>37</v>
      </c>
      <c r="AX845" s="13" t="s">
        <v>75</v>
      </c>
      <c r="AY845" s="235" t="s">
        <v>145</v>
      </c>
    </row>
    <row r="846" s="14" customFormat="1">
      <c r="A846" s="14"/>
      <c r="B846" s="236"/>
      <c r="C846" s="237"/>
      <c r="D846" s="227" t="s">
        <v>156</v>
      </c>
      <c r="E846" s="238" t="s">
        <v>19</v>
      </c>
      <c r="F846" s="239" t="s">
        <v>83</v>
      </c>
      <c r="G846" s="237"/>
      <c r="H846" s="240">
        <v>1</v>
      </c>
      <c r="I846" s="241"/>
      <c r="J846" s="237"/>
      <c r="K846" s="237"/>
      <c r="L846" s="242"/>
      <c r="M846" s="243"/>
      <c r="N846" s="244"/>
      <c r="O846" s="244"/>
      <c r="P846" s="244"/>
      <c r="Q846" s="244"/>
      <c r="R846" s="244"/>
      <c r="S846" s="244"/>
      <c r="T846" s="24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6" t="s">
        <v>156</v>
      </c>
      <c r="AU846" s="246" t="s">
        <v>85</v>
      </c>
      <c r="AV846" s="14" t="s">
        <v>85</v>
      </c>
      <c r="AW846" s="14" t="s">
        <v>37</v>
      </c>
      <c r="AX846" s="14" t="s">
        <v>75</v>
      </c>
      <c r="AY846" s="246" t="s">
        <v>145</v>
      </c>
    </row>
    <row r="847" s="16" customFormat="1">
      <c r="A847" s="16"/>
      <c r="B847" s="258"/>
      <c r="C847" s="259"/>
      <c r="D847" s="227" t="s">
        <v>156</v>
      </c>
      <c r="E847" s="260" t="s">
        <v>19</v>
      </c>
      <c r="F847" s="261" t="s">
        <v>166</v>
      </c>
      <c r="G847" s="259"/>
      <c r="H847" s="262">
        <v>1</v>
      </c>
      <c r="I847" s="263"/>
      <c r="J847" s="259"/>
      <c r="K847" s="259"/>
      <c r="L847" s="264"/>
      <c r="M847" s="265"/>
      <c r="N847" s="266"/>
      <c r="O847" s="266"/>
      <c r="P847" s="266"/>
      <c r="Q847" s="266"/>
      <c r="R847" s="266"/>
      <c r="S847" s="266"/>
      <c r="T847" s="267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68" t="s">
        <v>156</v>
      </c>
      <c r="AU847" s="268" t="s">
        <v>85</v>
      </c>
      <c r="AV847" s="16" t="s">
        <v>152</v>
      </c>
      <c r="AW847" s="16" t="s">
        <v>37</v>
      </c>
      <c r="AX847" s="16" t="s">
        <v>83</v>
      </c>
      <c r="AY847" s="268" t="s">
        <v>145</v>
      </c>
    </row>
    <row r="848" s="2" customFormat="1" ht="16.5" customHeight="1">
      <c r="A848" s="41"/>
      <c r="B848" s="42"/>
      <c r="C848" s="207" t="s">
        <v>920</v>
      </c>
      <c r="D848" s="207" t="s">
        <v>147</v>
      </c>
      <c r="E848" s="208" t="s">
        <v>921</v>
      </c>
      <c r="F848" s="209" t="s">
        <v>922</v>
      </c>
      <c r="G848" s="210" t="s">
        <v>916</v>
      </c>
      <c r="H848" s="211">
        <v>1</v>
      </c>
      <c r="I848" s="212"/>
      <c r="J848" s="213">
        <f>ROUND(I848*H848,2)</f>
        <v>0</v>
      </c>
      <c r="K848" s="209" t="s">
        <v>151</v>
      </c>
      <c r="L848" s="47"/>
      <c r="M848" s="214" t="s">
        <v>19</v>
      </c>
      <c r="N848" s="215" t="s">
        <v>46</v>
      </c>
      <c r="O848" s="87"/>
      <c r="P848" s="216">
        <f>O848*H848</f>
        <v>0</v>
      </c>
      <c r="Q848" s="216">
        <v>0</v>
      </c>
      <c r="R848" s="216">
        <f>Q848*H848</f>
        <v>0</v>
      </c>
      <c r="S848" s="216">
        <v>0</v>
      </c>
      <c r="T848" s="217">
        <f>S848*H848</f>
        <v>0</v>
      </c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R848" s="218" t="s">
        <v>261</v>
      </c>
      <c r="AT848" s="218" t="s">
        <v>147</v>
      </c>
      <c r="AU848" s="218" t="s">
        <v>85</v>
      </c>
      <c r="AY848" s="20" t="s">
        <v>145</v>
      </c>
      <c r="BE848" s="219">
        <f>IF(N848="základní",J848,0)</f>
        <v>0</v>
      </c>
      <c r="BF848" s="219">
        <f>IF(N848="snížená",J848,0)</f>
        <v>0</v>
      </c>
      <c r="BG848" s="219">
        <f>IF(N848="zákl. přenesená",J848,0)</f>
        <v>0</v>
      </c>
      <c r="BH848" s="219">
        <f>IF(N848="sníž. přenesená",J848,0)</f>
        <v>0</v>
      </c>
      <c r="BI848" s="219">
        <f>IF(N848="nulová",J848,0)</f>
        <v>0</v>
      </c>
      <c r="BJ848" s="20" t="s">
        <v>83</v>
      </c>
      <c r="BK848" s="219">
        <f>ROUND(I848*H848,2)</f>
        <v>0</v>
      </c>
      <c r="BL848" s="20" t="s">
        <v>261</v>
      </c>
      <c r="BM848" s="218" t="s">
        <v>923</v>
      </c>
    </row>
    <row r="849" s="2" customFormat="1">
      <c r="A849" s="41"/>
      <c r="B849" s="42"/>
      <c r="C849" s="43"/>
      <c r="D849" s="220" t="s">
        <v>154</v>
      </c>
      <c r="E849" s="43"/>
      <c r="F849" s="221" t="s">
        <v>924</v>
      </c>
      <c r="G849" s="43"/>
      <c r="H849" s="43"/>
      <c r="I849" s="222"/>
      <c r="J849" s="43"/>
      <c r="K849" s="43"/>
      <c r="L849" s="47"/>
      <c r="M849" s="223"/>
      <c r="N849" s="224"/>
      <c r="O849" s="87"/>
      <c r="P849" s="87"/>
      <c r="Q849" s="87"/>
      <c r="R849" s="87"/>
      <c r="S849" s="87"/>
      <c r="T849" s="88"/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T849" s="20" t="s">
        <v>154</v>
      </c>
      <c r="AU849" s="20" t="s">
        <v>85</v>
      </c>
    </row>
    <row r="850" s="2" customFormat="1" ht="24.15" customHeight="1">
      <c r="A850" s="41"/>
      <c r="B850" s="42"/>
      <c r="C850" s="207" t="s">
        <v>925</v>
      </c>
      <c r="D850" s="207" t="s">
        <v>147</v>
      </c>
      <c r="E850" s="208" t="s">
        <v>926</v>
      </c>
      <c r="F850" s="209" t="s">
        <v>927</v>
      </c>
      <c r="G850" s="210" t="s">
        <v>720</v>
      </c>
      <c r="H850" s="279"/>
      <c r="I850" s="212"/>
      <c r="J850" s="213">
        <f>ROUND(I850*H850,2)</f>
        <v>0</v>
      </c>
      <c r="K850" s="209" t="s">
        <v>151</v>
      </c>
      <c r="L850" s="47"/>
      <c r="M850" s="214" t="s">
        <v>19</v>
      </c>
      <c r="N850" s="215" t="s">
        <v>46</v>
      </c>
      <c r="O850" s="87"/>
      <c r="P850" s="216">
        <f>O850*H850</f>
        <v>0</v>
      </c>
      <c r="Q850" s="216">
        <v>0</v>
      </c>
      <c r="R850" s="216">
        <f>Q850*H850</f>
        <v>0</v>
      </c>
      <c r="S850" s="216">
        <v>0</v>
      </c>
      <c r="T850" s="217">
        <f>S850*H850</f>
        <v>0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18" t="s">
        <v>261</v>
      </c>
      <c r="AT850" s="218" t="s">
        <v>147</v>
      </c>
      <c r="AU850" s="218" t="s">
        <v>85</v>
      </c>
      <c r="AY850" s="20" t="s">
        <v>145</v>
      </c>
      <c r="BE850" s="219">
        <f>IF(N850="základní",J850,0)</f>
        <v>0</v>
      </c>
      <c r="BF850" s="219">
        <f>IF(N850="snížená",J850,0)</f>
        <v>0</v>
      </c>
      <c r="BG850" s="219">
        <f>IF(N850="zákl. přenesená",J850,0)</f>
        <v>0</v>
      </c>
      <c r="BH850" s="219">
        <f>IF(N850="sníž. přenesená",J850,0)</f>
        <v>0</v>
      </c>
      <c r="BI850" s="219">
        <f>IF(N850="nulová",J850,0)</f>
        <v>0</v>
      </c>
      <c r="BJ850" s="20" t="s">
        <v>83</v>
      </c>
      <c r="BK850" s="219">
        <f>ROUND(I850*H850,2)</f>
        <v>0</v>
      </c>
      <c r="BL850" s="20" t="s">
        <v>261</v>
      </c>
      <c r="BM850" s="218" t="s">
        <v>928</v>
      </c>
    </row>
    <row r="851" s="2" customFormat="1">
      <c r="A851" s="41"/>
      <c r="B851" s="42"/>
      <c r="C851" s="43"/>
      <c r="D851" s="220" t="s">
        <v>154</v>
      </c>
      <c r="E851" s="43"/>
      <c r="F851" s="221" t="s">
        <v>929</v>
      </c>
      <c r="G851" s="43"/>
      <c r="H851" s="43"/>
      <c r="I851" s="222"/>
      <c r="J851" s="43"/>
      <c r="K851" s="43"/>
      <c r="L851" s="47"/>
      <c r="M851" s="223"/>
      <c r="N851" s="224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154</v>
      </c>
      <c r="AU851" s="20" t="s">
        <v>85</v>
      </c>
    </row>
    <row r="852" s="12" customFormat="1" ht="22.8" customHeight="1">
      <c r="A852" s="12"/>
      <c r="B852" s="191"/>
      <c r="C852" s="192"/>
      <c r="D852" s="193" t="s">
        <v>74</v>
      </c>
      <c r="E852" s="205" t="s">
        <v>930</v>
      </c>
      <c r="F852" s="205" t="s">
        <v>931</v>
      </c>
      <c r="G852" s="192"/>
      <c r="H852" s="192"/>
      <c r="I852" s="195"/>
      <c r="J852" s="206">
        <f>BK852</f>
        <v>0</v>
      </c>
      <c r="K852" s="192"/>
      <c r="L852" s="197"/>
      <c r="M852" s="198"/>
      <c r="N852" s="199"/>
      <c r="O852" s="199"/>
      <c r="P852" s="200">
        <f>SUM(P853:P913)</f>
        <v>0</v>
      </c>
      <c r="Q852" s="199"/>
      <c r="R852" s="200">
        <f>SUM(R853:R913)</f>
        <v>0.13530999999999999</v>
      </c>
      <c r="S852" s="199"/>
      <c r="T852" s="201">
        <f>SUM(T853:T913)</f>
        <v>0.34789999999999999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02" t="s">
        <v>85</v>
      </c>
      <c r="AT852" s="203" t="s">
        <v>74</v>
      </c>
      <c r="AU852" s="203" t="s">
        <v>83</v>
      </c>
      <c r="AY852" s="202" t="s">
        <v>145</v>
      </c>
      <c r="BK852" s="204">
        <f>SUM(BK853:BK913)</f>
        <v>0</v>
      </c>
    </row>
    <row r="853" s="2" customFormat="1" ht="16.5" customHeight="1">
      <c r="A853" s="41"/>
      <c r="B853" s="42"/>
      <c r="C853" s="207" t="s">
        <v>932</v>
      </c>
      <c r="D853" s="207" t="s">
        <v>147</v>
      </c>
      <c r="E853" s="208" t="s">
        <v>933</v>
      </c>
      <c r="F853" s="209" t="s">
        <v>934</v>
      </c>
      <c r="G853" s="210" t="s">
        <v>313</v>
      </c>
      <c r="H853" s="211">
        <v>1</v>
      </c>
      <c r="I853" s="212"/>
      <c r="J853" s="213">
        <f>ROUND(I853*H853,2)</f>
        <v>0</v>
      </c>
      <c r="K853" s="209" t="s">
        <v>151</v>
      </c>
      <c r="L853" s="47"/>
      <c r="M853" s="214" t="s">
        <v>19</v>
      </c>
      <c r="N853" s="215" t="s">
        <v>46</v>
      </c>
      <c r="O853" s="87"/>
      <c r="P853" s="216">
        <f>O853*H853</f>
        <v>0</v>
      </c>
      <c r="Q853" s="216">
        <v>0.00157</v>
      </c>
      <c r="R853" s="216">
        <f>Q853*H853</f>
        <v>0.00157</v>
      </c>
      <c r="S853" s="216">
        <v>0</v>
      </c>
      <c r="T853" s="217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18" t="s">
        <v>261</v>
      </c>
      <c r="AT853" s="218" t="s">
        <v>147</v>
      </c>
      <c r="AU853" s="218" t="s">
        <v>85</v>
      </c>
      <c r="AY853" s="20" t="s">
        <v>145</v>
      </c>
      <c r="BE853" s="219">
        <f>IF(N853="základní",J853,0)</f>
        <v>0</v>
      </c>
      <c r="BF853" s="219">
        <f>IF(N853="snížená",J853,0)</f>
        <v>0</v>
      </c>
      <c r="BG853" s="219">
        <f>IF(N853="zákl. přenesená",J853,0)</f>
        <v>0</v>
      </c>
      <c r="BH853" s="219">
        <f>IF(N853="sníž. přenesená",J853,0)</f>
        <v>0</v>
      </c>
      <c r="BI853" s="219">
        <f>IF(N853="nulová",J853,0)</f>
        <v>0</v>
      </c>
      <c r="BJ853" s="20" t="s">
        <v>83</v>
      </c>
      <c r="BK853" s="219">
        <f>ROUND(I853*H853,2)</f>
        <v>0</v>
      </c>
      <c r="BL853" s="20" t="s">
        <v>261</v>
      </c>
      <c r="BM853" s="218" t="s">
        <v>935</v>
      </c>
    </row>
    <row r="854" s="2" customFormat="1">
      <c r="A854" s="41"/>
      <c r="B854" s="42"/>
      <c r="C854" s="43"/>
      <c r="D854" s="220" t="s">
        <v>154</v>
      </c>
      <c r="E854" s="43"/>
      <c r="F854" s="221" t="s">
        <v>936</v>
      </c>
      <c r="G854" s="43"/>
      <c r="H854" s="43"/>
      <c r="I854" s="222"/>
      <c r="J854" s="43"/>
      <c r="K854" s="43"/>
      <c r="L854" s="47"/>
      <c r="M854" s="223"/>
      <c r="N854" s="224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154</v>
      </c>
      <c r="AU854" s="20" t="s">
        <v>85</v>
      </c>
    </row>
    <row r="855" s="13" customFormat="1">
      <c r="A855" s="13"/>
      <c r="B855" s="225"/>
      <c r="C855" s="226"/>
      <c r="D855" s="227" t="s">
        <v>156</v>
      </c>
      <c r="E855" s="228" t="s">
        <v>19</v>
      </c>
      <c r="F855" s="229" t="s">
        <v>243</v>
      </c>
      <c r="G855" s="226"/>
      <c r="H855" s="228" t="s">
        <v>19</v>
      </c>
      <c r="I855" s="230"/>
      <c r="J855" s="226"/>
      <c r="K855" s="226"/>
      <c r="L855" s="231"/>
      <c r="M855" s="232"/>
      <c r="N855" s="233"/>
      <c r="O855" s="233"/>
      <c r="P855" s="233"/>
      <c r="Q855" s="233"/>
      <c r="R855" s="233"/>
      <c r="S855" s="233"/>
      <c r="T855" s="23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5" t="s">
        <v>156</v>
      </c>
      <c r="AU855" s="235" t="s">
        <v>85</v>
      </c>
      <c r="AV855" s="13" t="s">
        <v>83</v>
      </c>
      <c r="AW855" s="13" t="s">
        <v>37</v>
      </c>
      <c r="AX855" s="13" t="s">
        <v>75</v>
      </c>
      <c r="AY855" s="235" t="s">
        <v>145</v>
      </c>
    </row>
    <row r="856" s="14" customFormat="1">
      <c r="A856" s="14"/>
      <c r="B856" s="236"/>
      <c r="C856" s="237"/>
      <c r="D856" s="227" t="s">
        <v>156</v>
      </c>
      <c r="E856" s="238" t="s">
        <v>19</v>
      </c>
      <c r="F856" s="239" t="s">
        <v>937</v>
      </c>
      <c r="G856" s="237"/>
      <c r="H856" s="240">
        <v>1</v>
      </c>
      <c r="I856" s="241"/>
      <c r="J856" s="237"/>
      <c r="K856" s="237"/>
      <c r="L856" s="242"/>
      <c r="M856" s="243"/>
      <c r="N856" s="244"/>
      <c r="O856" s="244"/>
      <c r="P856" s="244"/>
      <c r="Q856" s="244"/>
      <c r="R856" s="244"/>
      <c r="S856" s="244"/>
      <c r="T856" s="245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6" t="s">
        <v>156</v>
      </c>
      <c r="AU856" s="246" t="s">
        <v>85</v>
      </c>
      <c r="AV856" s="14" t="s">
        <v>85</v>
      </c>
      <c r="AW856" s="14" t="s">
        <v>37</v>
      </c>
      <c r="AX856" s="14" t="s">
        <v>75</v>
      </c>
      <c r="AY856" s="246" t="s">
        <v>145</v>
      </c>
    </row>
    <row r="857" s="16" customFormat="1">
      <c r="A857" s="16"/>
      <c r="B857" s="258"/>
      <c r="C857" s="259"/>
      <c r="D857" s="227" t="s">
        <v>156</v>
      </c>
      <c r="E857" s="260" t="s">
        <v>19</v>
      </c>
      <c r="F857" s="261" t="s">
        <v>166</v>
      </c>
      <c r="G857" s="259"/>
      <c r="H857" s="262">
        <v>1</v>
      </c>
      <c r="I857" s="263"/>
      <c r="J857" s="259"/>
      <c r="K857" s="259"/>
      <c r="L857" s="264"/>
      <c r="M857" s="265"/>
      <c r="N857" s="266"/>
      <c r="O857" s="266"/>
      <c r="P857" s="266"/>
      <c r="Q857" s="266"/>
      <c r="R857" s="266"/>
      <c r="S857" s="266"/>
      <c r="T857" s="267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T857" s="268" t="s">
        <v>156</v>
      </c>
      <c r="AU857" s="268" t="s">
        <v>85</v>
      </c>
      <c r="AV857" s="16" t="s">
        <v>152</v>
      </c>
      <c r="AW857" s="16" t="s">
        <v>37</v>
      </c>
      <c r="AX857" s="16" t="s">
        <v>83</v>
      </c>
      <c r="AY857" s="268" t="s">
        <v>145</v>
      </c>
    </row>
    <row r="858" s="2" customFormat="1" ht="16.5" customHeight="1">
      <c r="A858" s="41"/>
      <c r="B858" s="42"/>
      <c r="C858" s="207" t="s">
        <v>938</v>
      </c>
      <c r="D858" s="207" t="s">
        <v>147</v>
      </c>
      <c r="E858" s="208" t="s">
        <v>939</v>
      </c>
      <c r="F858" s="209" t="s">
        <v>940</v>
      </c>
      <c r="G858" s="210" t="s">
        <v>313</v>
      </c>
      <c r="H858" s="211">
        <v>2</v>
      </c>
      <c r="I858" s="212"/>
      <c r="J858" s="213">
        <f>ROUND(I858*H858,2)</f>
        <v>0</v>
      </c>
      <c r="K858" s="209" t="s">
        <v>151</v>
      </c>
      <c r="L858" s="47"/>
      <c r="M858" s="214" t="s">
        <v>19</v>
      </c>
      <c r="N858" s="215" t="s">
        <v>46</v>
      </c>
      <c r="O858" s="87"/>
      <c r="P858" s="216">
        <f>O858*H858</f>
        <v>0</v>
      </c>
      <c r="Q858" s="216">
        <v>0.0024499999999999999</v>
      </c>
      <c r="R858" s="216">
        <f>Q858*H858</f>
        <v>0.0048999999999999998</v>
      </c>
      <c r="S858" s="216">
        <v>0</v>
      </c>
      <c r="T858" s="217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8" t="s">
        <v>261</v>
      </c>
      <c r="AT858" s="218" t="s">
        <v>147</v>
      </c>
      <c r="AU858" s="218" t="s">
        <v>85</v>
      </c>
      <c r="AY858" s="20" t="s">
        <v>145</v>
      </c>
      <c r="BE858" s="219">
        <f>IF(N858="základní",J858,0)</f>
        <v>0</v>
      </c>
      <c r="BF858" s="219">
        <f>IF(N858="snížená",J858,0)</f>
        <v>0</v>
      </c>
      <c r="BG858" s="219">
        <f>IF(N858="zákl. přenesená",J858,0)</f>
        <v>0</v>
      </c>
      <c r="BH858" s="219">
        <f>IF(N858="sníž. přenesená",J858,0)</f>
        <v>0</v>
      </c>
      <c r="BI858" s="219">
        <f>IF(N858="nulová",J858,0)</f>
        <v>0</v>
      </c>
      <c r="BJ858" s="20" t="s">
        <v>83</v>
      </c>
      <c r="BK858" s="219">
        <f>ROUND(I858*H858,2)</f>
        <v>0</v>
      </c>
      <c r="BL858" s="20" t="s">
        <v>261</v>
      </c>
      <c r="BM858" s="218" t="s">
        <v>941</v>
      </c>
    </row>
    <row r="859" s="2" customFormat="1">
      <c r="A859" s="41"/>
      <c r="B859" s="42"/>
      <c r="C859" s="43"/>
      <c r="D859" s="220" t="s">
        <v>154</v>
      </c>
      <c r="E859" s="43"/>
      <c r="F859" s="221" t="s">
        <v>942</v>
      </c>
      <c r="G859" s="43"/>
      <c r="H859" s="43"/>
      <c r="I859" s="222"/>
      <c r="J859" s="43"/>
      <c r="K859" s="43"/>
      <c r="L859" s="47"/>
      <c r="M859" s="223"/>
      <c r="N859" s="224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154</v>
      </c>
      <c r="AU859" s="20" t="s">
        <v>85</v>
      </c>
    </row>
    <row r="860" s="13" customFormat="1">
      <c r="A860" s="13"/>
      <c r="B860" s="225"/>
      <c r="C860" s="226"/>
      <c r="D860" s="227" t="s">
        <v>156</v>
      </c>
      <c r="E860" s="228" t="s">
        <v>19</v>
      </c>
      <c r="F860" s="229" t="s">
        <v>243</v>
      </c>
      <c r="G860" s="226"/>
      <c r="H860" s="228" t="s">
        <v>19</v>
      </c>
      <c r="I860" s="230"/>
      <c r="J860" s="226"/>
      <c r="K860" s="226"/>
      <c r="L860" s="231"/>
      <c r="M860" s="232"/>
      <c r="N860" s="233"/>
      <c r="O860" s="233"/>
      <c r="P860" s="233"/>
      <c r="Q860" s="233"/>
      <c r="R860" s="233"/>
      <c r="S860" s="233"/>
      <c r="T860" s="23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5" t="s">
        <v>156</v>
      </c>
      <c r="AU860" s="235" t="s">
        <v>85</v>
      </c>
      <c r="AV860" s="13" t="s">
        <v>83</v>
      </c>
      <c r="AW860" s="13" t="s">
        <v>37</v>
      </c>
      <c r="AX860" s="13" t="s">
        <v>75</v>
      </c>
      <c r="AY860" s="235" t="s">
        <v>145</v>
      </c>
    </row>
    <row r="861" s="14" customFormat="1">
      <c r="A861" s="14"/>
      <c r="B861" s="236"/>
      <c r="C861" s="237"/>
      <c r="D861" s="227" t="s">
        <v>156</v>
      </c>
      <c r="E861" s="238" t="s">
        <v>19</v>
      </c>
      <c r="F861" s="239" t="s">
        <v>797</v>
      </c>
      <c r="G861" s="237"/>
      <c r="H861" s="240">
        <v>2</v>
      </c>
      <c r="I861" s="241"/>
      <c r="J861" s="237"/>
      <c r="K861" s="237"/>
      <c r="L861" s="242"/>
      <c r="M861" s="243"/>
      <c r="N861" s="244"/>
      <c r="O861" s="244"/>
      <c r="P861" s="244"/>
      <c r="Q861" s="244"/>
      <c r="R861" s="244"/>
      <c r="S861" s="244"/>
      <c r="T861" s="24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6" t="s">
        <v>156</v>
      </c>
      <c r="AU861" s="246" t="s">
        <v>85</v>
      </c>
      <c r="AV861" s="14" t="s">
        <v>85</v>
      </c>
      <c r="AW861" s="14" t="s">
        <v>37</v>
      </c>
      <c r="AX861" s="14" t="s">
        <v>75</v>
      </c>
      <c r="AY861" s="246" t="s">
        <v>145</v>
      </c>
    </row>
    <row r="862" s="16" customFormat="1">
      <c r="A862" s="16"/>
      <c r="B862" s="258"/>
      <c r="C862" s="259"/>
      <c r="D862" s="227" t="s">
        <v>156</v>
      </c>
      <c r="E862" s="260" t="s">
        <v>19</v>
      </c>
      <c r="F862" s="261" t="s">
        <v>166</v>
      </c>
      <c r="G862" s="259"/>
      <c r="H862" s="262">
        <v>2</v>
      </c>
      <c r="I862" s="263"/>
      <c r="J862" s="259"/>
      <c r="K862" s="259"/>
      <c r="L862" s="264"/>
      <c r="M862" s="265"/>
      <c r="N862" s="266"/>
      <c r="O862" s="266"/>
      <c r="P862" s="266"/>
      <c r="Q862" s="266"/>
      <c r="R862" s="266"/>
      <c r="S862" s="266"/>
      <c r="T862" s="267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68" t="s">
        <v>156</v>
      </c>
      <c r="AU862" s="268" t="s">
        <v>85</v>
      </c>
      <c r="AV862" s="16" t="s">
        <v>152</v>
      </c>
      <c r="AW862" s="16" t="s">
        <v>37</v>
      </c>
      <c r="AX862" s="16" t="s">
        <v>83</v>
      </c>
      <c r="AY862" s="268" t="s">
        <v>145</v>
      </c>
    </row>
    <row r="863" s="2" customFormat="1" ht="16.5" customHeight="1">
      <c r="A863" s="41"/>
      <c r="B863" s="42"/>
      <c r="C863" s="207" t="s">
        <v>943</v>
      </c>
      <c r="D863" s="207" t="s">
        <v>147</v>
      </c>
      <c r="E863" s="208" t="s">
        <v>944</v>
      </c>
      <c r="F863" s="209" t="s">
        <v>945</v>
      </c>
      <c r="G863" s="210" t="s">
        <v>313</v>
      </c>
      <c r="H863" s="211">
        <v>70</v>
      </c>
      <c r="I863" s="212"/>
      <c r="J863" s="213">
        <f>ROUND(I863*H863,2)</f>
        <v>0</v>
      </c>
      <c r="K863" s="209" t="s">
        <v>151</v>
      </c>
      <c r="L863" s="47"/>
      <c r="M863" s="214" t="s">
        <v>19</v>
      </c>
      <c r="N863" s="215" t="s">
        <v>46</v>
      </c>
      <c r="O863" s="87"/>
      <c r="P863" s="216">
        <f>O863*H863</f>
        <v>0</v>
      </c>
      <c r="Q863" s="216">
        <v>0</v>
      </c>
      <c r="R863" s="216">
        <f>Q863*H863</f>
        <v>0</v>
      </c>
      <c r="S863" s="216">
        <v>0.0049699999999999996</v>
      </c>
      <c r="T863" s="217">
        <f>S863*H863</f>
        <v>0.34789999999999999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18" t="s">
        <v>261</v>
      </c>
      <c r="AT863" s="218" t="s">
        <v>147</v>
      </c>
      <c r="AU863" s="218" t="s">
        <v>85</v>
      </c>
      <c r="AY863" s="20" t="s">
        <v>145</v>
      </c>
      <c r="BE863" s="219">
        <f>IF(N863="základní",J863,0)</f>
        <v>0</v>
      </c>
      <c r="BF863" s="219">
        <f>IF(N863="snížená",J863,0)</f>
        <v>0</v>
      </c>
      <c r="BG863" s="219">
        <f>IF(N863="zákl. přenesená",J863,0)</f>
        <v>0</v>
      </c>
      <c r="BH863" s="219">
        <f>IF(N863="sníž. přenesená",J863,0)</f>
        <v>0</v>
      </c>
      <c r="BI863" s="219">
        <f>IF(N863="nulová",J863,0)</f>
        <v>0</v>
      </c>
      <c r="BJ863" s="20" t="s">
        <v>83</v>
      </c>
      <c r="BK863" s="219">
        <f>ROUND(I863*H863,2)</f>
        <v>0</v>
      </c>
      <c r="BL863" s="20" t="s">
        <v>261</v>
      </c>
      <c r="BM863" s="218" t="s">
        <v>946</v>
      </c>
    </row>
    <row r="864" s="2" customFormat="1">
      <c r="A864" s="41"/>
      <c r="B864" s="42"/>
      <c r="C864" s="43"/>
      <c r="D864" s="220" t="s">
        <v>154</v>
      </c>
      <c r="E864" s="43"/>
      <c r="F864" s="221" t="s">
        <v>947</v>
      </c>
      <c r="G864" s="43"/>
      <c r="H864" s="43"/>
      <c r="I864" s="222"/>
      <c r="J864" s="43"/>
      <c r="K864" s="43"/>
      <c r="L864" s="47"/>
      <c r="M864" s="223"/>
      <c r="N864" s="224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154</v>
      </c>
      <c r="AU864" s="20" t="s">
        <v>85</v>
      </c>
    </row>
    <row r="865" s="2" customFormat="1" ht="21.75" customHeight="1">
      <c r="A865" s="41"/>
      <c r="B865" s="42"/>
      <c r="C865" s="207" t="s">
        <v>948</v>
      </c>
      <c r="D865" s="207" t="s">
        <v>147</v>
      </c>
      <c r="E865" s="208" t="s">
        <v>949</v>
      </c>
      <c r="F865" s="209" t="s">
        <v>950</v>
      </c>
      <c r="G865" s="210" t="s">
        <v>313</v>
      </c>
      <c r="H865" s="211">
        <v>40</v>
      </c>
      <c r="I865" s="212"/>
      <c r="J865" s="213">
        <f>ROUND(I865*H865,2)</f>
        <v>0</v>
      </c>
      <c r="K865" s="209" t="s">
        <v>151</v>
      </c>
      <c r="L865" s="47"/>
      <c r="M865" s="214" t="s">
        <v>19</v>
      </c>
      <c r="N865" s="215" t="s">
        <v>46</v>
      </c>
      <c r="O865" s="87"/>
      <c r="P865" s="216">
        <f>O865*H865</f>
        <v>0</v>
      </c>
      <c r="Q865" s="216">
        <v>0.00084000000000000003</v>
      </c>
      <c r="R865" s="216">
        <f>Q865*H865</f>
        <v>0.033600000000000005</v>
      </c>
      <c r="S865" s="216">
        <v>0</v>
      </c>
      <c r="T865" s="217">
        <f>S865*H865</f>
        <v>0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8" t="s">
        <v>261</v>
      </c>
      <c r="AT865" s="218" t="s">
        <v>147</v>
      </c>
      <c r="AU865" s="218" t="s">
        <v>85</v>
      </c>
      <c r="AY865" s="20" t="s">
        <v>145</v>
      </c>
      <c r="BE865" s="219">
        <f>IF(N865="základní",J865,0)</f>
        <v>0</v>
      </c>
      <c r="BF865" s="219">
        <f>IF(N865="snížená",J865,0)</f>
        <v>0</v>
      </c>
      <c r="BG865" s="219">
        <f>IF(N865="zákl. přenesená",J865,0)</f>
        <v>0</v>
      </c>
      <c r="BH865" s="219">
        <f>IF(N865="sníž. přenesená",J865,0)</f>
        <v>0</v>
      </c>
      <c r="BI865" s="219">
        <f>IF(N865="nulová",J865,0)</f>
        <v>0</v>
      </c>
      <c r="BJ865" s="20" t="s">
        <v>83</v>
      </c>
      <c r="BK865" s="219">
        <f>ROUND(I865*H865,2)</f>
        <v>0</v>
      </c>
      <c r="BL865" s="20" t="s">
        <v>261</v>
      </c>
      <c r="BM865" s="218" t="s">
        <v>951</v>
      </c>
    </row>
    <row r="866" s="2" customFormat="1">
      <c r="A866" s="41"/>
      <c r="B866" s="42"/>
      <c r="C866" s="43"/>
      <c r="D866" s="220" t="s">
        <v>154</v>
      </c>
      <c r="E866" s="43"/>
      <c r="F866" s="221" t="s">
        <v>952</v>
      </c>
      <c r="G866" s="43"/>
      <c r="H866" s="43"/>
      <c r="I866" s="222"/>
      <c r="J866" s="43"/>
      <c r="K866" s="43"/>
      <c r="L866" s="47"/>
      <c r="M866" s="223"/>
      <c r="N866" s="224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154</v>
      </c>
      <c r="AU866" s="20" t="s">
        <v>85</v>
      </c>
    </row>
    <row r="867" s="2" customFormat="1" ht="21.75" customHeight="1">
      <c r="A867" s="41"/>
      <c r="B867" s="42"/>
      <c r="C867" s="207" t="s">
        <v>953</v>
      </c>
      <c r="D867" s="207" t="s">
        <v>147</v>
      </c>
      <c r="E867" s="208" t="s">
        <v>954</v>
      </c>
      <c r="F867" s="209" t="s">
        <v>955</v>
      </c>
      <c r="G867" s="210" t="s">
        <v>313</v>
      </c>
      <c r="H867" s="211">
        <v>50</v>
      </c>
      <c r="I867" s="212"/>
      <c r="J867" s="213">
        <f>ROUND(I867*H867,2)</f>
        <v>0</v>
      </c>
      <c r="K867" s="209" t="s">
        <v>151</v>
      </c>
      <c r="L867" s="47"/>
      <c r="M867" s="214" t="s">
        <v>19</v>
      </c>
      <c r="N867" s="215" t="s">
        <v>46</v>
      </c>
      <c r="O867" s="87"/>
      <c r="P867" s="216">
        <f>O867*H867</f>
        <v>0</v>
      </c>
      <c r="Q867" s="216">
        <v>0.00116</v>
      </c>
      <c r="R867" s="216">
        <f>Q867*H867</f>
        <v>0.058000000000000003</v>
      </c>
      <c r="S867" s="216">
        <v>0</v>
      </c>
      <c r="T867" s="217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18" t="s">
        <v>261</v>
      </c>
      <c r="AT867" s="218" t="s">
        <v>147</v>
      </c>
      <c r="AU867" s="218" t="s">
        <v>85</v>
      </c>
      <c r="AY867" s="20" t="s">
        <v>145</v>
      </c>
      <c r="BE867" s="219">
        <f>IF(N867="základní",J867,0)</f>
        <v>0</v>
      </c>
      <c r="BF867" s="219">
        <f>IF(N867="snížená",J867,0)</f>
        <v>0</v>
      </c>
      <c r="BG867" s="219">
        <f>IF(N867="zákl. přenesená",J867,0)</f>
        <v>0</v>
      </c>
      <c r="BH867" s="219">
        <f>IF(N867="sníž. přenesená",J867,0)</f>
        <v>0</v>
      </c>
      <c r="BI867" s="219">
        <f>IF(N867="nulová",J867,0)</f>
        <v>0</v>
      </c>
      <c r="BJ867" s="20" t="s">
        <v>83</v>
      </c>
      <c r="BK867" s="219">
        <f>ROUND(I867*H867,2)</f>
        <v>0</v>
      </c>
      <c r="BL867" s="20" t="s">
        <v>261</v>
      </c>
      <c r="BM867" s="218" t="s">
        <v>956</v>
      </c>
    </row>
    <row r="868" s="2" customFormat="1">
      <c r="A868" s="41"/>
      <c r="B868" s="42"/>
      <c r="C868" s="43"/>
      <c r="D868" s="220" t="s">
        <v>154</v>
      </c>
      <c r="E868" s="43"/>
      <c r="F868" s="221" t="s">
        <v>957</v>
      </c>
      <c r="G868" s="43"/>
      <c r="H868" s="43"/>
      <c r="I868" s="222"/>
      <c r="J868" s="43"/>
      <c r="K868" s="43"/>
      <c r="L868" s="47"/>
      <c r="M868" s="223"/>
      <c r="N868" s="224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154</v>
      </c>
      <c r="AU868" s="20" t="s">
        <v>85</v>
      </c>
    </row>
    <row r="869" s="2" customFormat="1" ht="21.75" customHeight="1">
      <c r="A869" s="41"/>
      <c r="B869" s="42"/>
      <c r="C869" s="207" t="s">
        <v>958</v>
      </c>
      <c r="D869" s="207" t="s">
        <v>147</v>
      </c>
      <c r="E869" s="208" t="s">
        <v>959</v>
      </c>
      <c r="F869" s="209" t="s">
        <v>960</v>
      </c>
      <c r="G869" s="210" t="s">
        <v>313</v>
      </c>
      <c r="H869" s="211">
        <v>14</v>
      </c>
      <c r="I869" s="212"/>
      <c r="J869" s="213">
        <f>ROUND(I869*H869,2)</f>
        <v>0</v>
      </c>
      <c r="K869" s="209" t="s">
        <v>151</v>
      </c>
      <c r="L869" s="47"/>
      <c r="M869" s="214" t="s">
        <v>19</v>
      </c>
      <c r="N869" s="215" t="s">
        <v>46</v>
      </c>
      <c r="O869" s="87"/>
      <c r="P869" s="216">
        <f>O869*H869</f>
        <v>0</v>
      </c>
      <c r="Q869" s="216">
        <v>0.0014400000000000001</v>
      </c>
      <c r="R869" s="216">
        <f>Q869*H869</f>
        <v>0.020160000000000001</v>
      </c>
      <c r="S869" s="216">
        <v>0</v>
      </c>
      <c r="T869" s="217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8" t="s">
        <v>261</v>
      </c>
      <c r="AT869" s="218" t="s">
        <v>147</v>
      </c>
      <c r="AU869" s="218" t="s">
        <v>85</v>
      </c>
      <c r="AY869" s="20" t="s">
        <v>145</v>
      </c>
      <c r="BE869" s="219">
        <f>IF(N869="základní",J869,0)</f>
        <v>0</v>
      </c>
      <c r="BF869" s="219">
        <f>IF(N869="snížená",J869,0)</f>
        <v>0</v>
      </c>
      <c r="BG869" s="219">
        <f>IF(N869="zákl. přenesená",J869,0)</f>
        <v>0</v>
      </c>
      <c r="BH869" s="219">
        <f>IF(N869="sníž. přenesená",J869,0)</f>
        <v>0</v>
      </c>
      <c r="BI869" s="219">
        <f>IF(N869="nulová",J869,0)</f>
        <v>0</v>
      </c>
      <c r="BJ869" s="20" t="s">
        <v>83</v>
      </c>
      <c r="BK869" s="219">
        <f>ROUND(I869*H869,2)</f>
        <v>0</v>
      </c>
      <c r="BL869" s="20" t="s">
        <v>261</v>
      </c>
      <c r="BM869" s="218" t="s">
        <v>961</v>
      </c>
    </row>
    <row r="870" s="2" customFormat="1">
      <c r="A870" s="41"/>
      <c r="B870" s="42"/>
      <c r="C870" s="43"/>
      <c r="D870" s="220" t="s">
        <v>154</v>
      </c>
      <c r="E870" s="43"/>
      <c r="F870" s="221" t="s">
        <v>962</v>
      </c>
      <c r="G870" s="43"/>
      <c r="H870" s="43"/>
      <c r="I870" s="222"/>
      <c r="J870" s="43"/>
      <c r="K870" s="43"/>
      <c r="L870" s="47"/>
      <c r="M870" s="223"/>
      <c r="N870" s="224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154</v>
      </c>
      <c r="AU870" s="20" t="s">
        <v>85</v>
      </c>
    </row>
    <row r="871" s="2" customFormat="1" ht="16.5" customHeight="1">
      <c r="A871" s="41"/>
      <c r="B871" s="42"/>
      <c r="C871" s="207" t="s">
        <v>963</v>
      </c>
      <c r="D871" s="207" t="s">
        <v>147</v>
      </c>
      <c r="E871" s="208" t="s">
        <v>964</v>
      </c>
      <c r="F871" s="209" t="s">
        <v>965</v>
      </c>
      <c r="G871" s="210" t="s">
        <v>240</v>
      </c>
      <c r="H871" s="211">
        <v>1</v>
      </c>
      <c r="I871" s="212"/>
      <c r="J871" s="213">
        <f>ROUND(I871*H871,2)</f>
        <v>0</v>
      </c>
      <c r="K871" s="209" t="s">
        <v>151</v>
      </c>
      <c r="L871" s="47"/>
      <c r="M871" s="214" t="s">
        <v>19</v>
      </c>
      <c r="N871" s="215" t="s">
        <v>46</v>
      </c>
      <c r="O871" s="87"/>
      <c r="P871" s="216">
        <f>O871*H871</f>
        <v>0</v>
      </c>
      <c r="Q871" s="216">
        <v>0.00022000000000000001</v>
      </c>
      <c r="R871" s="216">
        <f>Q871*H871</f>
        <v>0.00022000000000000001</v>
      </c>
      <c r="S871" s="216">
        <v>0</v>
      </c>
      <c r="T871" s="217">
        <f>S871*H871</f>
        <v>0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18" t="s">
        <v>261</v>
      </c>
      <c r="AT871" s="218" t="s">
        <v>147</v>
      </c>
      <c r="AU871" s="218" t="s">
        <v>85</v>
      </c>
      <c r="AY871" s="20" t="s">
        <v>145</v>
      </c>
      <c r="BE871" s="219">
        <f>IF(N871="základní",J871,0)</f>
        <v>0</v>
      </c>
      <c r="BF871" s="219">
        <f>IF(N871="snížená",J871,0)</f>
        <v>0</v>
      </c>
      <c r="BG871" s="219">
        <f>IF(N871="zákl. přenesená",J871,0)</f>
        <v>0</v>
      </c>
      <c r="BH871" s="219">
        <f>IF(N871="sníž. přenesená",J871,0)</f>
        <v>0</v>
      </c>
      <c r="BI871" s="219">
        <f>IF(N871="nulová",J871,0)</f>
        <v>0</v>
      </c>
      <c r="BJ871" s="20" t="s">
        <v>83</v>
      </c>
      <c r="BK871" s="219">
        <f>ROUND(I871*H871,2)</f>
        <v>0</v>
      </c>
      <c r="BL871" s="20" t="s">
        <v>261</v>
      </c>
      <c r="BM871" s="218" t="s">
        <v>966</v>
      </c>
    </row>
    <row r="872" s="2" customFormat="1">
      <c r="A872" s="41"/>
      <c r="B872" s="42"/>
      <c r="C872" s="43"/>
      <c r="D872" s="220" t="s">
        <v>154</v>
      </c>
      <c r="E872" s="43"/>
      <c r="F872" s="221" t="s">
        <v>967</v>
      </c>
      <c r="G872" s="43"/>
      <c r="H872" s="43"/>
      <c r="I872" s="222"/>
      <c r="J872" s="43"/>
      <c r="K872" s="43"/>
      <c r="L872" s="47"/>
      <c r="M872" s="223"/>
      <c r="N872" s="224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154</v>
      </c>
      <c r="AU872" s="20" t="s">
        <v>85</v>
      </c>
    </row>
    <row r="873" s="2" customFormat="1" ht="16.5" customHeight="1">
      <c r="A873" s="41"/>
      <c r="B873" s="42"/>
      <c r="C873" s="207" t="s">
        <v>968</v>
      </c>
      <c r="D873" s="207" t="s">
        <v>147</v>
      </c>
      <c r="E873" s="208" t="s">
        <v>969</v>
      </c>
      <c r="F873" s="209" t="s">
        <v>970</v>
      </c>
      <c r="G873" s="210" t="s">
        <v>240</v>
      </c>
      <c r="H873" s="211">
        <v>1</v>
      </c>
      <c r="I873" s="212"/>
      <c r="J873" s="213">
        <f>ROUND(I873*H873,2)</f>
        <v>0</v>
      </c>
      <c r="K873" s="209" t="s">
        <v>151</v>
      </c>
      <c r="L873" s="47"/>
      <c r="M873" s="214" t="s">
        <v>19</v>
      </c>
      <c r="N873" s="215" t="s">
        <v>46</v>
      </c>
      <c r="O873" s="87"/>
      <c r="P873" s="216">
        <f>O873*H873</f>
        <v>0</v>
      </c>
      <c r="Q873" s="216">
        <v>0.00050000000000000001</v>
      </c>
      <c r="R873" s="216">
        <f>Q873*H873</f>
        <v>0.00050000000000000001</v>
      </c>
      <c r="S873" s="216">
        <v>0</v>
      </c>
      <c r="T873" s="217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8" t="s">
        <v>261</v>
      </c>
      <c r="AT873" s="218" t="s">
        <v>147</v>
      </c>
      <c r="AU873" s="218" t="s">
        <v>85</v>
      </c>
      <c r="AY873" s="20" t="s">
        <v>145</v>
      </c>
      <c r="BE873" s="219">
        <f>IF(N873="základní",J873,0)</f>
        <v>0</v>
      </c>
      <c r="BF873" s="219">
        <f>IF(N873="snížená",J873,0)</f>
        <v>0</v>
      </c>
      <c r="BG873" s="219">
        <f>IF(N873="zákl. přenesená",J873,0)</f>
        <v>0</v>
      </c>
      <c r="BH873" s="219">
        <f>IF(N873="sníž. přenesená",J873,0)</f>
        <v>0</v>
      </c>
      <c r="BI873" s="219">
        <f>IF(N873="nulová",J873,0)</f>
        <v>0</v>
      </c>
      <c r="BJ873" s="20" t="s">
        <v>83</v>
      </c>
      <c r="BK873" s="219">
        <f>ROUND(I873*H873,2)</f>
        <v>0</v>
      </c>
      <c r="BL873" s="20" t="s">
        <v>261</v>
      </c>
      <c r="BM873" s="218" t="s">
        <v>971</v>
      </c>
    </row>
    <row r="874" s="2" customFormat="1">
      <c r="A874" s="41"/>
      <c r="B874" s="42"/>
      <c r="C874" s="43"/>
      <c r="D874" s="220" t="s">
        <v>154</v>
      </c>
      <c r="E874" s="43"/>
      <c r="F874" s="221" t="s">
        <v>972</v>
      </c>
      <c r="G874" s="43"/>
      <c r="H874" s="43"/>
      <c r="I874" s="222"/>
      <c r="J874" s="43"/>
      <c r="K874" s="43"/>
      <c r="L874" s="47"/>
      <c r="M874" s="223"/>
      <c r="N874" s="224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154</v>
      </c>
      <c r="AU874" s="20" t="s">
        <v>85</v>
      </c>
    </row>
    <row r="875" s="2" customFormat="1" ht="16.5" customHeight="1">
      <c r="A875" s="41"/>
      <c r="B875" s="42"/>
      <c r="C875" s="207" t="s">
        <v>973</v>
      </c>
      <c r="D875" s="207" t="s">
        <v>147</v>
      </c>
      <c r="E875" s="208" t="s">
        <v>974</v>
      </c>
      <c r="F875" s="209" t="s">
        <v>975</v>
      </c>
      <c r="G875" s="210" t="s">
        <v>240</v>
      </c>
      <c r="H875" s="211">
        <v>1</v>
      </c>
      <c r="I875" s="212"/>
      <c r="J875" s="213">
        <f>ROUND(I875*H875,2)</f>
        <v>0</v>
      </c>
      <c r="K875" s="209" t="s">
        <v>151</v>
      </c>
      <c r="L875" s="47"/>
      <c r="M875" s="214" t="s">
        <v>19</v>
      </c>
      <c r="N875" s="215" t="s">
        <v>46</v>
      </c>
      <c r="O875" s="87"/>
      <c r="P875" s="216">
        <f>O875*H875</f>
        <v>0</v>
      </c>
      <c r="Q875" s="216">
        <v>0.00051999999999999995</v>
      </c>
      <c r="R875" s="216">
        <f>Q875*H875</f>
        <v>0.00051999999999999995</v>
      </c>
      <c r="S875" s="216">
        <v>0</v>
      </c>
      <c r="T875" s="217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18" t="s">
        <v>261</v>
      </c>
      <c r="AT875" s="218" t="s">
        <v>147</v>
      </c>
      <c r="AU875" s="218" t="s">
        <v>85</v>
      </c>
      <c r="AY875" s="20" t="s">
        <v>145</v>
      </c>
      <c r="BE875" s="219">
        <f>IF(N875="základní",J875,0)</f>
        <v>0</v>
      </c>
      <c r="BF875" s="219">
        <f>IF(N875="snížená",J875,0)</f>
        <v>0</v>
      </c>
      <c r="BG875" s="219">
        <f>IF(N875="zákl. přenesená",J875,0)</f>
        <v>0</v>
      </c>
      <c r="BH875" s="219">
        <f>IF(N875="sníž. přenesená",J875,0)</f>
        <v>0</v>
      </c>
      <c r="BI875" s="219">
        <f>IF(N875="nulová",J875,0)</f>
        <v>0</v>
      </c>
      <c r="BJ875" s="20" t="s">
        <v>83</v>
      </c>
      <c r="BK875" s="219">
        <f>ROUND(I875*H875,2)</f>
        <v>0</v>
      </c>
      <c r="BL875" s="20" t="s">
        <v>261</v>
      </c>
      <c r="BM875" s="218" t="s">
        <v>976</v>
      </c>
    </row>
    <row r="876" s="2" customFormat="1">
      <c r="A876" s="41"/>
      <c r="B876" s="42"/>
      <c r="C876" s="43"/>
      <c r="D876" s="220" t="s">
        <v>154</v>
      </c>
      <c r="E876" s="43"/>
      <c r="F876" s="221" t="s">
        <v>977</v>
      </c>
      <c r="G876" s="43"/>
      <c r="H876" s="43"/>
      <c r="I876" s="222"/>
      <c r="J876" s="43"/>
      <c r="K876" s="43"/>
      <c r="L876" s="47"/>
      <c r="M876" s="223"/>
      <c r="N876" s="224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154</v>
      </c>
      <c r="AU876" s="20" t="s">
        <v>85</v>
      </c>
    </row>
    <row r="877" s="2" customFormat="1" ht="16.5" customHeight="1">
      <c r="A877" s="41"/>
      <c r="B877" s="42"/>
      <c r="C877" s="207" t="s">
        <v>978</v>
      </c>
      <c r="D877" s="207" t="s">
        <v>147</v>
      </c>
      <c r="E877" s="208" t="s">
        <v>979</v>
      </c>
      <c r="F877" s="209" t="s">
        <v>980</v>
      </c>
      <c r="G877" s="210" t="s">
        <v>240</v>
      </c>
      <c r="H877" s="211">
        <v>1</v>
      </c>
      <c r="I877" s="212"/>
      <c r="J877" s="213">
        <f>ROUND(I877*H877,2)</f>
        <v>0</v>
      </c>
      <c r="K877" s="209" t="s">
        <v>151</v>
      </c>
      <c r="L877" s="47"/>
      <c r="M877" s="214" t="s">
        <v>19</v>
      </c>
      <c r="N877" s="215" t="s">
        <v>46</v>
      </c>
      <c r="O877" s="87"/>
      <c r="P877" s="216">
        <f>O877*H877</f>
        <v>0</v>
      </c>
      <c r="Q877" s="216">
        <v>0.00040999999999999999</v>
      </c>
      <c r="R877" s="216">
        <f>Q877*H877</f>
        <v>0.00040999999999999999</v>
      </c>
      <c r="S877" s="216">
        <v>0</v>
      </c>
      <c r="T877" s="217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8" t="s">
        <v>261</v>
      </c>
      <c r="AT877" s="218" t="s">
        <v>147</v>
      </c>
      <c r="AU877" s="218" t="s">
        <v>85</v>
      </c>
      <c r="AY877" s="20" t="s">
        <v>145</v>
      </c>
      <c r="BE877" s="219">
        <f>IF(N877="základní",J877,0)</f>
        <v>0</v>
      </c>
      <c r="BF877" s="219">
        <f>IF(N877="snížená",J877,0)</f>
        <v>0</v>
      </c>
      <c r="BG877" s="219">
        <f>IF(N877="zákl. přenesená",J877,0)</f>
        <v>0</v>
      </c>
      <c r="BH877" s="219">
        <f>IF(N877="sníž. přenesená",J877,0)</f>
        <v>0</v>
      </c>
      <c r="BI877" s="219">
        <f>IF(N877="nulová",J877,0)</f>
        <v>0</v>
      </c>
      <c r="BJ877" s="20" t="s">
        <v>83</v>
      </c>
      <c r="BK877" s="219">
        <f>ROUND(I877*H877,2)</f>
        <v>0</v>
      </c>
      <c r="BL877" s="20" t="s">
        <v>261</v>
      </c>
      <c r="BM877" s="218" t="s">
        <v>981</v>
      </c>
    </row>
    <row r="878" s="2" customFormat="1">
      <c r="A878" s="41"/>
      <c r="B878" s="42"/>
      <c r="C878" s="43"/>
      <c r="D878" s="220" t="s">
        <v>154</v>
      </c>
      <c r="E878" s="43"/>
      <c r="F878" s="221" t="s">
        <v>982</v>
      </c>
      <c r="G878" s="43"/>
      <c r="H878" s="43"/>
      <c r="I878" s="222"/>
      <c r="J878" s="43"/>
      <c r="K878" s="43"/>
      <c r="L878" s="47"/>
      <c r="M878" s="223"/>
      <c r="N878" s="224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154</v>
      </c>
      <c r="AU878" s="20" t="s">
        <v>85</v>
      </c>
    </row>
    <row r="879" s="2" customFormat="1" ht="16.5" customHeight="1">
      <c r="A879" s="41"/>
      <c r="B879" s="42"/>
      <c r="C879" s="207" t="s">
        <v>983</v>
      </c>
      <c r="D879" s="207" t="s">
        <v>147</v>
      </c>
      <c r="E879" s="208" t="s">
        <v>984</v>
      </c>
      <c r="F879" s="209" t="s">
        <v>985</v>
      </c>
      <c r="G879" s="210" t="s">
        <v>240</v>
      </c>
      <c r="H879" s="211">
        <v>1</v>
      </c>
      <c r="I879" s="212"/>
      <c r="J879" s="213">
        <f>ROUND(I879*H879,2)</f>
        <v>0</v>
      </c>
      <c r="K879" s="209" t="s">
        <v>151</v>
      </c>
      <c r="L879" s="47"/>
      <c r="M879" s="214" t="s">
        <v>19</v>
      </c>
      <c r="N879" s="215" t="s">
        <v>46</v>
      </c>
      <c r="O879" s="87"/>
      <c r="P879" s="216">
        <f>O879*H879</f>
        <v>0</v>
      </c>
      <c r="Q879" s="216">
        <v>0.0010200000000000001</v>
      </c>
      <c r="R879" s="216">
        <f>Q879*H879</f>
        <v>0.0010200000000000001</v>
      </c>
      <c r="S879" s="216">
        <v>0</v>
      </c>
      <c r="T879" s="217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18" t="s">
        <v>261</v>
      </c>
      <c r="AT879" s="218" t="s">
        <v>147</v>
      </c>
      <c r="AU879" s="218" t="s">
        <v>85</v>
      </c>
      <c r="AY879" s="20" t="s">
        <v>145</v>
      </c>
      <c r="BE879" s="219">
        <f>IF(N879="základní",J879,0)</f>
        <v>0</v>
      </c>
      <c r="BF879" s="219">
        <f>IF(N879="snížená",J879,0)</f>
        <v>0</v>
      </c>
      <c r="BG879" s="219">
        <f>IF(N879="zákl. přenesená",J879,0)</f>
        <v>0</v>
      </c>
      <c r="BH879" s="219">
        <f>IF(N879="sníž. přenesená",J879,0)</f>
        <v>0</v>
      </c>
      <c r="BI879" s="219">
        <f>IF(N879="nulová",J879,0)</f>
        <v>0</v>
      </c>
      <c r="BJ879" s="20" t="s">
        <v>83</v>
      </c>
      <c r="BK879" s="219">
        <f>ROUND(I879*H879,2)</f>
        <v>0</v>
      </c>
      <c r="BL879" s="20" t="s">
        <v>261</v>
      </c>
      <c r="BM879" s="218" t="s">
        <v>986</v>
      </c>
    </row>
    <row r="880" s="2" customFormat="1">
      <c r="A880" s="41"/>
      <c r="B880" s="42"/>
      <c r="C880" s="43"/>
      <c r="D880" s="220" t="s">
        <v>154</v>
      </c>
      <c r="E880" s="43"/>
      <c r="F880" s="221" t="s">
        <v>987</v>
      </c>
      <c r="G880" s="43"/>
      <c r="H880" s="43"/>
      <c r="I880" s="222"/>
      <c r="J880" s="43"/>
      <c r="K880" s="43"/>
      <c r="L880" s="47"/>
      <c r="M880" s="223"/>
      <c r="N880" s="224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154</v>
      </c>
      <c r="AU880" s="20" t="s">
        <v>85</v>
      </c>
    </row>
    <row r="881" s="2" customFormat="1" ht="16.5" customHeight="1">
      <c r="A881" s="41"/>
      <c r="B881" s="42"/>
      <c r="C881" s="207" t="s">
        <v>988</v>
      </c>
      <c r="D881" s="207" t="s">
        <v>147</v>
      </c>
      <c r="E881" s="208" t="s">
        <v>989</v>
      </c>
      <c r="F881" s="209" t="s">
        <v>990</v>
      </c>
      <c r="G881" s="210" t="s">
        <v>240</v>
      </c>
      <c r="H881" s="211">
        <v>1</v>
      </c>
      <c r="I881" s="212"/>
      <c r="J881" s="213">
        <f>ROUND(I881*H881,2)</f>
        <v>0</v>
      </c>
      <c r="K881" s="209" t="s">
        <v>151</v>
      </c>
      <c r="L881" s="47"/>
      <c r="M881" s="214" t="s">
        <v>19</v>
      </c>
      <c r="N881" s="215" t="s">
        <v>46</v>
      </c>
      <c r="O881" s="87"/>
      <c r="P881" s="216">
        <f>O881*H881</f>
        <v>0</v>
      </c>
      <c r="Q881" s="216">
        <v>0.0010100000000000001</v>
      </c>
      <c r="R881" s="216">
        <f>Q881*H881</f>
        <v>0.0010100000000000001</v>
      </c>
      <c r="S881" s="216">
        <v>0</v>
      </c>
      <c r="T881" s="217">
        <f>S881*H881</f>
        <v>0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18" t="s">
        <v>261</v>
      </c>
      <c r="AT881" s="218" t="s">
        <v>147</v>
      </c>
      <c r="AU881" s="218" t="s">
        <v>85</v>
      </c>
      <c r="AY881" s="20" t="s">
        <v>145</v>
      </c>
      <c r="BE881" s="219">
        <f>IF(N881="základní",J881,0)</f>
        <v>0</v>
      </c>
      <c r="BF881" s="219">
        <f>IF(N881="snížená",J881,0)</f>
        <v>0</v>
      </c>
      <c r="BG881" s="219">
        <f>IF(N881="zákl. přenesená",J881,0)</f>
        <v>0</v>
      </c>
      <c r="BH881" s="219">
        <f>IF(N881="sníž. přenesená",J881,0)</f>
        <v>0</v>
      </c>
      <c r="BI881" s="219">
        <f>IF(N881="nulová",J881,0)</f>
        <v>0</v>
      </c>
      <c r="BJ881" s="20" t="s">
        <v>83</v>
      </c>
      <c r="BK881" s="219">
        <f>ROUND(I881*H881,2)</f>
        <v>0</v>
      </c>
      <c r="BL881" s="20" t="s">
        <v>261</v>
      </c>
      <c r="BM881" s="218" t="s">
        <v>991</v>
      </c>
    </row>
    <row r="882" s="2" customFormat="1">
      <c r="A882" s="41"/>
      <c r="B882" s="42"/>
      <c r="C882" s="43"/>
      <c r="D882" s="220" t="s">
        <v>154</v>
      </c>
      <c r="E882" s="43"/>
      <c r="F882" s="221" t="s">
        <v>992</v>
      </c>
      <c r="G882" s="43"/>
      <c r="H882" s="43"/>
      <c r="I882" s="222"/>
      <c r="J882" s="43"/>
      <c r="K882" s="43"/>
      <c r="L882" s="47"/>
      <c r="M882" s="223"/>
      <c r="N882" s="224"/>
      <c r="O882" s="87"/>
      <c r="P882" s="87"/>
      <c r="Q882" s="87"/>
      <c r="R882" s="87"/>
      <c r="S882" s="87"/>
      <c r="T882" s="88"/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T882" s="20" t="s">
        <v>154</v>
      </c>
      <c r="AU882" s="20" t="s">
        <v>85</v>
      </c>
    </row>
    <row r="883" s="13" customFormat="1">
      <c r="A883" s="13"/>
      <c r="B883" s="225"/>
      <c r="C883" s="226"/>
      <c r="D883" s="227" t="s">
        <v>156</v>
      </c>
      <c r="E883" s="228" t="s">
        <v>19</v>
      </c>
      <c r="F883" s="229" t="s">
        <v>243</v>
      </c>
      <c r="G883" s="226"/>
      <c r="H883" s="228" t="s">
        <v>19</v>
      </c>
      <c r="I883" s="230"/>
      <c r="J883" s="226"/>
      <c r="K883" s="226"/>
      <c r="L883" s="231"/>
      <c r="M883" s="232"/>
      <c r="N883" s="233"/>
      <c r="O883" s="233"/>
      <c r="P883" s="233"/>
      <c r="Q883" s="233"/>
      <c r="R883" s="233"/>
      <c r="S883" s="233"/>
      <c r="T883" s="23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5" t="s">
        <v>156</v>
      </c>
      <c r="AU883" s="235" t="s">
        <v>85</v>
      </c>
      <c r="AV883" s="13" t="s">
        <v>83</v>
      </c>
      <c r="AW883" s="13" t="s">
        <v>37</v>
      </c>
      <c r="AX883" s="13" t="s">
        <v>75</v>
      </c>
      <c r="AY883" s="235" t="s">
        <v>145</v>
      </c>
    </row>
    <row r="884" s="14" customFormat="1">
      <c r="A884" s="14"/>
      <c r="B884" s="236"/>
      <c r="C884" s="237"/>
      <c r="D884" s="227" t="s">
        <v>156</v>
      </c>
      <c r="E884" s="238" t="s">
        <v>19</v>
      </c>
      <c r="F884" s="239" t="s">
        <v>83</v>
      </c>
      <c r="G884" s="237"/>
      <c r="H884" s="240">
        <v>1</v>
      </c>
      <c r="I884" s="241"/>
      <c r="J884" s="237"/>
      <c r="K884" s="237"/>
      <c r="L884" s="242"/>
      <c r="M884" s="243"/>
      <c r="N884" s="244"/>
      <c r="O884" s="244"/>
      <c r="P884" s="244"/>
      <c r="Q884" s="244"/>
      <c r="R884" s="244"/>
      <c r="S884" s="244"/>
      <c r="T884" s="245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6" t="s">
        <v>156</v>
      </c>
      <c r="AU884" s="246" t="s">
        <v>85</v>
      </c>
      <c r="AV884" s="14" t="s">
        <v>85</v>
      </c>
      <c r="AW884" s="14" t="s">
        <v>37</v>
      </c>
      <c r="AX884" s="14" t="s">
        <v>75</v>
      </c>
      <c r="AY884" s="246" t="s">
        <v>145</v>
      </c>
    </row>
    <row r="885" s="16" customFormat="1">
      <c r="A885" s="16"/>
      <c r="B885" s="258"/>
      <c r="C885" s="259"/>
      <c r="D885" s="227" t="s">
        <v>156</v>
      </c>
      <c r="E885" s="260" t="s">
        <v>19</v>
      </c>
      <c r="F885" s="261" t="s">
        <v>166</v>
      </c>
      <c r="G885" s="259"/>
      <c r="H885" s="262">
        <v>1</v>
      </c>
      <c r="I885" s="263"/>
      <c r="J885" s="259"/>
      <c r="K885" s="259"/>
      <c r="L885" s="264"/>
      <c r="M885" s="265"/>
      <c r="N885" s="266"/>
      <c r="O885" s="266"/>
      <c r="P885" s="266"/>
      <c r="Q885" s="266"/>
      <c r="R885" s="266"/>
      <c r="S885" s="266"/>
      <c r="T885" s="267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T885" s="268" t="s">
        <v>156</v>
      </c>
      <c r="AU885" s="268" t="s">
        <v>85</v>
      </c>
      <c r="AV885" s="16" t="s">
        <v>152</v>
      </c>
      <c r="AW885" s="16" t="s">
        <v>37</v>
      </c>
      <c r="AX885" s="16" t="s">
        <v>83</v>
      </c>
      <c r="AY885" s="268" t="s">
        <v>145</v>
      </c>
    </row>
    <row r="886" s="2" customFormat="1" ht="16.5" customHeight="1">
      <c r="A886" s="41"/>
      <c r="B886" s="42"/>
      <c r="C886" s="207" t="s">
        <v>993</v>
      </c>
      <c r="D886" s="207" t="s">
        <v>147</v>
      </c>
      <c r="E886" s="208" t="s">
        <v>994</v>
      </c>
      <c r="F886" s="209" t="s">
        <v>995</v>
      </c>
      <c r="G886" s="210" t="s">
        <v>240</v>
      </c>
      <c r="H886" s="211">
        <v>1</v>
      </c>
      <c r="I886" s="212"/>
      <c r="J886" s="213">
        <f>ROUND(I886*H886,2)</f>
        <v>0</v>
      </c>
      <c r="K886" s="209" t="s">
        <v>151</v>
      </c>
      <c r="L886" s="47"/>
      <c r="M886" s="214" t="s">
        <v>19</v>
      </c>
      <c r="N886" s="215" t="s">
        <v>46</v>
      </c>
      <c r="O886" s="87"/>
      <c r="P886" s="216">
        <f>O886*H886</f>
        <v>0</v>
      </c>
      <c r="Q886" s="216">
        <v>0.00021000000000000001</v>
      </c>
      <c r="R886" s="216">
        <f>Q886*H886</f>
        <v>0.00021000000000000001</v>
      </c>
      <c r="S886" s="216">
        <v>0</v>
      </c>
      <c r="T886" s="217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18" t="s">
        <v>261</v>
      </c>
      <c r="AT886" s="218" t="s">
        <v>147</v>
      </c>
      <c r="AU886" s="218" t="s">
        <v>85</v>
      </c>
      <c r="AY886" s="20" t="s">
        <v>145</v>
      </c>
      <c r="BE886" s="219">
        <f>IF(N886="základní",J886,0)</f>
        <v>0</v>
      </c>
      <c r="BF886" s="219">
        <f>IF(N886="snížená",J886,0)</f>
        <v>0</v>
      </c>
      <c r="BG886" s="219">
        <f>IF(N886="zákl. přenesená",J886,0)</f>
        <v>0</v>
      </c>
      <c r="BH886" s="219">
        <f>IF(N886="sníž. přenesená",J886,0)</f>
        <v>0</v>
      </c>
      <c r="BI886" s="219">
        <f>IF(N886="nulová",J886,0)</f>
        <v>0</v>
      </c>
      <c r="BJ886" s="20" t="s">
        <v>83</v>
      </c>
      <c r="BK886" s="219">
        <f>ROUND(I886*H886,2)</f>
        <v>0</v>
      </c>
      <c r="BL886" s="20" t="s">
        <v>261</v>
      </c>
      <c r="BM886" s="218" t="s">
        <v>996</v>
      </c>
    </row>
    <row r="887" s="2" customFormat="1">
      <c r="A887" s="41"/>
      <c r="B887" s="42"/>
      <c r="C887" s="43"/>
      <c r="D887" s="220" t="s">
        <v>154</v>
      </c>
      <c r="E887" s="43"/>
      <c r="F887" s="221" t="s">
        <v>997</v>
      </c>
      <c r="G887" s="43"/>
      <c r="H887" s="43"/>
      <c r="I887" s="222"/>
      <c r="J887" s="43"/>
      <c r="K887" s="43"/>
      <c r="L887" s="47"/>
      <c r="M887" s="223"/>
      <c r="N887" s="224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20" t="s">
        <v>154</v>
      </c>
      <c r="AU887" s="20" t="s">
        <v>85</v>
      </c>
    </row>
    <row r="888" s="13" customFormat="1">
      <c r="A888" s="13"/>
      <c r="B888" s="225"/>
      <c r="C888" s="226"/>
      <c r="D888" s="227" t="s">
        <v>156</v>
      </c>
      <c r="E888" s="228" t="s">
        <v>19</v>
      </c>
      <c r="F888" s="229" t="s">
        <v>243</v>
      </c>
      <c r="G888" s="226"/>
      <c r="H888" s="228" t="s">
        <v>19</v>
      </c>
      <c r="I888" s="230"/>
      <c r="J888" s="226"/>
      <c r="K888" s="226"/>
      <c r="L888" s="231"/>
      <c r="M888" s="232"/>
      <c r="N888" s="233"/>
      <c r="O888" s="233"/>
      <c r="P888" s="233"/>
      <c r="Q888" s="233"/>
      <c r="R888" s="233"/>
      <c r="S888" s="233"/>
      <c r="T888" s="23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5" t="s">
        <v>156</v>
      </c>
      <c r="AU888" s="235" t="s">
        <v>85</v>
      </c>
      <c r="AV888" s="13" t="s">
        <v>83</v>
      </c>
      <c r="AW888" s="13" t="s">
        <v>37</v>
      </c>
      <c r="AX888" s="13" t="s">
        <v>75</v>
      </c>
      <c r="AY888" s="235" t="s">
        <v>145</v>
      </c>
    </row>
    <row r="889" s="14" customFormat="1">
      <c r="A889" s="14"/>
      <c r="B889" s="236"/>
      <c r="C889" s="237"/>
      <c r="D889" s="227" t="s">
        <v>156</v>
      </c>
      <c r="E889" s="238" t="s">
        <v>19</v>
      </c>
      <c r="F889" s="239" t="s">
        <v>83</v>
      </c>
      <c r="G889" s="237"/>
      <c r="H889" s="240">
        <v>1</v>
      </c>
      <c r="I889" s="241"/>
      <c r="J889" s="237"/>
      <c r="K889" s="237"/>
      <c r="L889" s="242"/>
      <c r="M889" s="243"/>
      <c r="N889" s="244"/>
      <c r="O889" s="244"/>
      <c r="P889" s="244"/>
      <c r="Q889" s="244"/>
      <c r="R889" s="244"/>
      <c r="S889" s="244"/>
      <c r="T889" s="24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6" t="s">
        <v>156</v>
      </c>
      <c r="AU889" s="246" t="s">
        <v>85</v>
      </c>
      <c r="AV889" s="14" t="s">
        <v>85</v>
      </c>
      <c r="AW889" s="14" t="s">
        <v>37</v>
      </c>
      <c r="AX889" s="14" t="s">
        <v>75</v>
      </c>
      <c r="AY889" s="246" t="s">
        <v>145</v>
      </c>
    </row>
    <row r="890" s="16" customFormat="1">
      <c r="A890" s="16"/>
      <c r="B890" s="258"/>
      <c r="C890" s="259"/>
      <c r="D890" s="227" t="s">
        <v>156</v>
      </c>
      <c r="E890" s="260" t="s">
        <v>19</v>
      </c>
      <c r="F890" s="261" t="s">
        <v>166</v>
      </c>
      <c r="G890" s="259"/>
      <c r="H890" s="262">
        <v>1</v>
      </c>
      <c r="I890" s="263"/>
      <c r="J890" s="259"/>
      <c r="K890" s="259"/>
      <c r="L890" s="264"/>
      <c r="M890" s="265"/>
      <c r="N890" s="266"/>
      <c r="O890" s="266"/>
      <c r="P890" s="266"/>
      <c r="Q890" s="266"/>
      <c r="R890" s="266"/>
      <c r="S890" s="266"/>
      <c r="T890" s="267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68" t="s">
        <v>156</v>
      </c>
      <c r="AU890" s="268" t="s">
        <v>85</v>
      </c>
      <c r="AV890" s="16" t="s">
        <v>152</v>
      </c>
      <c r="AW890" s="16" t="s">
        <v>37</v>
      </c>
      <c r="AX890" s="16" t="s">
        <v>83</v>
      </c>
      <c r="AY890" s="268" t="s">
        <v>145</v>
      </c>
    </row>
    <row r="891" s="2" customFormat="1" ht="16.5" customHeight="1">
      <c r="A891" s="41"/>
      <c r="B891" s="42"/>
      <c r="C891" s="207" t="s">
        <v>998</v>
      </c>
      <c r="D891" s="207" t="s">
        <v>147</v>
      </c>
      <c r="E891" s="208" t="s">
        <v>999</v>
      </c>
      <c r="F891" s="209" t="s">
        <v>1000</v>
      </c>
      <c r="G891" s="210" t="s">
        <v>240</v>
      </c>
      <c r="H891" s="211">
        <v>4</v>
      </c>
      <c r="I891" s="212"/>
      <c r="J891" s="213">
        <f>ROUND(I891*H891,2)</f>
        <v>0</v>
      </c>
      <c r="K891" s="209" t="s">
        <v>151</v>
      </c>
      <c r="L891" s="47"/>
      <c r="M891" s="214" t="s">
        <v>19</v>
      </c>
      <c r="N891" s="215" t="s">
        <v>46</v>
      </c>
      <c r="O891" s="87"/>
      <c r="P891" s="216">
        <f>O891*H891</f>
        <v>0</v>
      </c>
      <c r="Q891" s="216">
        <v>0.00034000000000000002</v>
      </c>
      <c r="R891" s="216">
        <f>Q891*H891</f>
        <v>0.0013600000000000001</v>
      </c>
      <c r="S891" s="216">
        <v>0</v>
      </c>
      <c r="T891" s="217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8" t="s">
        <v>261</v>
      </c>
      <c r="AT891" s="218" t="s">
        <v>147</v>
      </c>
      <c r="AU891" s="218" t="s">
        <v>85</v>
      </c>
      <c r="AY891" s="20" t="s">
        <v>145</v>
      </c>
      <c r="BE891" s="219">
        <f>IF(N891="základní",J891,0)</f>
        <v>0</v>
      </c>
      <c r="BF891" s="219">
        <f>IF(N891="snížená",J891,0)</f>
        <v>0</v>
      </c>
      <c r="BG891" s="219">
        <f>IF(N891="zákl. přenesená",J891,0)</f>
        <v>0</v>
      </c>
      <c r="BH891" s="219">
        <f>IF(N891="sníž. přenesená",J891,0)</f>
        <v>0</v>
      </c>
      <c r="BI891" s="219">
        <f>IF(N891="nulová",J891,0)</f>
        <v>0</v>
      </c>
      <c r="BJ891" s="20" t="s">
        <v>83</v>
      </c>
      <c r="BK891" s="219">
        <f>ROUND(I891*H891,2)</f>
        <v>0</v>
      </c>
      <c r="BL891" s="20" t="s">
        <v>261</v>
      </c>
      <c r="BM891" s="218" t="s">
        <v>1001</v>
      </c>
    </row>
    <row r="892" s="2" customFormat="1">
      <c r="A892" s="41"/>
      <c r="B892" s="42"/>
      <c r="C892" s="43"/>
      <c r="D892" s="220" t="s">
        <v>154</v>
      </c>
      <c r="E892" s="43"/>
      <c r="F892" s="221" t="s">
        <v>1002</v>
      </c>
      <c r="G892" s="43"/>
      <c r="H892" s="43"/>
      <c r="I892" s="222"/>
      <c r="J892" s="43"/>
      <c r="K892" s="43"/>
      <c r="L892" s="47"/>
      <c r="M892" s="223"/>
      <c r="N892" s="224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154</v>
      </c>
      <c r="AU892" s="20" t="s">
        <v>85</v>
      </c>
    </row>
    <row r="893" s="13" customFormat="1">
      <c r="A893" s="13"/>
      <c r="B893" s="225"/>
      <c r="C893" s="226"/>
      <c r="D893" s="227" t="s">
        <v>156</v>
      </c>
      <c r="E893" s="228" t="s">
        <v>19</v>
      </c>
      <c r="F893" s="229" t="s">
        <v>1003</v>
      </c>
      <c r="G893" s="226"/>
      <c r="H893" s="228" t="s">
        <v>19</v>
      </c>
      <c r="I893" s="230"/>
      <c r="J893" s="226"/>
      <c r="K893" s="226"/>
      <c r="L893" s="231"/>
      <c r="M893" s="232"/>
      <c r="N893" s="233"/>
      <c r="O893" s="233"/>
      <c r="P893" s="233"/>
      <c r="Q893" s="233"/>
      <c r="R893" s="233"/>
      <c r="S893" s="233"/>
      <c r="T893" s="23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5" t="s">
        <v>156</v>
      </c>
      <c r="AU893" s="235" t="s">
        <v>85</v>
      </c>
      <c r="AV893" s="13" t="s">
        <v>83</v>
      </c>
      <c r="AW893" s="13" t="s">
        <v>37</v>
      </c>
      <c r="AX893" s="13" t="s">
        <v>75</v>
      </c>
      <c r="AY893" s="235" t="s">
        <v>145</v>
      </c>
    </row>
    <row r="894" s="14" customFormat="1">
      <c r="A894" s="14"/>
      <c r="B894" s="236"/>
      <c r="C894" s="237"/>
      <c r="D894" s="227" t="s">
        <v>156</v>
      </c>
      <c r="E894" s="238" t="s">
        <v>19</v>
      </c>
      <c r="F894" s="239" t="s">
        <v>85</v>
      </c>
      <c r="G894" s="237"/>
      <c r="H894" s="240">
        <v>2</v>
      </c>
      <c r="I894" s="241"/>
      <c r="J894" s="237"/>
      <c r="K894" s="237"/>
      <c r="L894" s="242"/>
      <c r="M894" s="243"/>
      <c r="N894" s="244"/>
      <c r="O894" s="244"/>
      <c r="P894" s="244"/>
      <c r="Q894" s="244"/>
      <c r="R894" s="244"/>
      <c r="S894" s="244"/>
      <c r="T894" s="245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6" t="s">
        <v>156</v>
      </c>
      <c r="AU894" s="246" t="s">
        <v>85</v>
      </c>
      <c r="AV894" s="14" t="s">
        <v>85</v>
      </c>
      <c r="AW894" s="14" t="s">
        <v>37</v>
      </c>
      <c r="AX894" s="14" t="s">
        <v>75</v>
      </c>
      <c r="AY894" s="246" t="s">
        <v>145</v>
      </c>
    </row>
    <row r="895" s="13" customFormat="1">
      <c r="A895" s="13"/>
      <c r="B895" s="225"/>
      <c r="C895" s="226"/>
      <c r="D895" s="227" t="s">
        <v>156</v>
      </c>
      <c r="E895" s="228" t="s">
        <v>19</v>
      </c>
      <c r="F895" s="229" t="s">
        <v>243</v>
      </c>
      <c r="G895" s="226"/>
      <c r="H895" s="228" t="s">
        <v>19</v>
      </c>
      <c r="I895" s="230"/>
      <c r="J895" s="226"/>
      <c r="K895" s="226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156</v>
      </c>
      <c r="AU895" s="235" t="s">
        <v>85</v>
      </c>
      <c r="AV895" s="13" t="s">
        <v>83</v>
      </c>
      <c r="AW895" s="13" t="s">
        <v>37</v>
      </c>
      <c r="AX895" s="13" t="s">
        <v>75</v>
      </c>
      <c r="AY895" s="235" t="s">
        <v>145</v>
      </c>
    </row>
    <row r="896" s="14" customFormat="1">
      <c r="A896" s="14"/>
      <c r="B896" s="236"/>
      <c r="C896" s="237"/>
      <c r="D896" s="227" t="s">
        <v>156</v>
      </c>
      <c r="E896" s="238" t="s">
        <v>19</v>
      </c>
      <c r="F896" s="239" t="s">
        <v>85</v>
      </c>
      <c r="G896" s="237"/>
      <c r="H896" s="240">
        <v>2</v>
      </c>
      <c r="I896" s="241"/>
      <c r="J896" s="237"/>
      <c r="K896" s="237"/>
      <c r="L896" s="242"/>
      <c r="M896" s="243"/>
      <c r="N896" s="244"/>
      <c r="O896" s="244"/>
      <c r="P896" s="244"/>
      <c r="Q896" s="244"/>
      <c r="R896" s="244"/>
      <c r="S896" s="244"/>
      <c r="T896" s="245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6" t="s">
        <v>156</v>
      </c>
      <c r="AU896" s="246" t="s">
        <v>85</v>
      </c>
      <c r="AV896" s="14" t="s">
        <v>85</v>
      </c>
      <c r="AW896" s="14" t="s">
        <v>37</v>
      </c>
      <c r="AX896" s="14" t="s">
        <v>75</v>
      </c>
      <c r="AY896" s="246" t="s">
        <v>145</v>
      </c>
    </row>
    <row r="897" s="16" customFormat="1">
      <c r="A897" s="16"/>
      <c r="B897" s="258"/>
      <c r="C897" s="259"/>
      <c r="D897" s="227" t="s">
        <v>156</v>
      </c>
      <c r="E897" s="260" t="s">
        <v>19</v>
      </c>
      <c r="F897" s="261" t="s">
        <v>166</v>
      </c>
      <c r="G897" s="259"/>
      <c r="H897" s="262">
        <v>4</v>
      </c>
      <c r="I897" s="263"/>
      <c r="J897" s="259"/>
      <c r="K897" s="259"/>
      <c r="L897" s="264"/>
      <c r="M897" s="265"/>
      <c r="N897" s="266"/>
      <c r="O897" s="266"/>
      <c r="P897" s="266"/>
      <c r="Q897" s="266"/>
      <c r="R897" s="266"/>
      <c r="S897" s="266"/>
      <c r="T897" s="267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T897" s="268" t="s">
        <v>156</v>
      </c>
      <c r="AU897" s="268" t="s">
        <v>85</v>
      </c>
      <c r="AV897" s="16" t="s">
        <v>152</v>
      </c>
      <c r="AW897" s="16" t="s">
        <v>37</v>
      </c>
      <c r="AX897" s="16" t="s">
        <v>83</v>
      </c>
      <c r="AY897" s="268" t="s">
        <v>145</v>
      </c>
    </row>
    <row r="898" s="2" customFormat="1" ht="16.5" customHeight="1">
      <c r="A898" s="41"/>
      <c r="B898" s="42"/>
      <c r="C898" s="207" t="s">
        <v>1004</v>
      </c>
      <c r="D898" s="207" t="s">
        <v>147</v>
      </c>
      <c r="E898" s="208" t="s">
        <v>1005</v>
      </c>
      <c r="F898" s="209" t="s">
        <v>1006</v>
      </c>
      <c r="G898" s="210" t="s">
        <v>240</v>
      </c>
      <c r="H898" s="211">
        <v>3</v>
      </c>
      <c r="I898" s="212"/>
      <c r="J898" s="213">
        <f>ROUND(I898*H898,2)</f>
        <v>0</v>
      </c>
      <c r="K898" s="209" t="s">
        <v>151</v>
      </c>
      <c r="L898" s="47"/>
      <c r="M898" s="214" t="s">
        <v>19</v>
      </c>
      <c r="N898" s="215" t="s">
        <v>46</v>
      </c>
      <c r="O898" s="87"/>
      <c r="P898" s="216">
        <f>O898*H898</f>
        <v>0</v>
      </c>
      <c r="Q898" s="216">
        <v>0.00050000000000000001</v>
      </c>
      <c r="R898" s="216">
        <f>Q898*H898</f>
        <v>0.0015</v>
      </c>
      <c r="S898" s="216">
        <v>0</v>
      </c>
      <c r="T898" s="217">
        <f>S898*H898</f>
        <v>0</v>
      </c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R898" s="218" t="s">
        <v>261</v>
      </c>
      <c r="AT898" s="218" t="s">
        <v>147</v>
      </c>
      <c r="AU898" s="218" t="s">
        <v>85</v>
      </c>
      <c r="AY898" s="20" t="s">
        <v>145</v>
      </c>
      <c r="BE898" s="219">
        <f>IF(N898="základní",J898,0)</f>
        <v>0</v>
      </c>
      <c r="BF898" s="219">
        <f>IF(N898="snížená",J898,0)</f>
        <v>0</v>
      </c>
      <c r="BG898" s="219">
        <f>IF(N898="zákl. přenesená",J898,0)</f>
        <v>0</v>
      </c>
      <c r="BH898" s="219">
        <f>IF(N898="sníž. přenesená",J898,0)</f>
        <v>0</v>
      </c>
      <c r="BI898" s="219">
        <f>IF(N898="nulová",J898,0)</f>
        <v>0</v>
      </c>
      <c r="BJ898" s="20" t="s">
        <v>83</v>
      </c>
      <c r="BK898" s="219">
        <f>ROUND(I898*H898,2)</f>
        <v>0</v>
      </c>
      <c r="BL898" s="20" t="s">
        <v>261</v>
      </c>
      <c r="BM898" s="218" t="s">
        <v>1007</v>
      </c>
    </row>
    <row r="899" s="2" customFormat="1">
      <c r="A899" s="41"/>
      <c r="B899" s="42"/>
      <c r="C899" s="43"/>
      <c r="D899" s="220" t="s">
        <v>154</v>
      </c>
      <c r="E899" s="43"/>
      <c r="F899" s="221" t="s">
        <v>1008</v>
      </c>
      <c r="G899" s="43"/>
      <c r="H899" s="43"/>
      <c r="I899" s="222"/>
      <c r="J899" s="43"/>
      <c r="K899" s="43"/>
      <c r="L899" s="47"/>
      <c r="M899" s="223"/>
      <c r="N899" s="224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154</v>
      </c>
      <c r="AU899" s="20" t="s">
        <v>85</v>
      </c>
    </row>
    <row r="900" s="2" customFormat="1" ht="21.75" customHeight="1">
      <c r="A900" s="41"/>
      <c r="B900" s="42"/>
      <c r="C900" s="207" t="s">
        <v>1009</v>
      </c>
      <c r="D900" s="207" t="s">
        <v>147</v>
      </c>
      <c r="E900" s="208" t="s">
        <v>1010</v>
      </c>
      <c r="F900" s="209" t="s">
        <v>1011</v>
      </c>
      <c r="G900" s="210" t="s">
        <v>240</v>
      </c>
      <c r="H900" s="211">
        <v>1</v>
      </c>
      <c r="I900" s="212"/>
      <c r="J900" s="213">
        <f>ROUND(I900*H900,2)</f>
        <v>0</v>
      </c>
      <c r="K900" s="209" t="s">
        <v>151</v>
      </c>
      <c r="L900" s="47"/>
      <c r="M900" s="214" t="s">
        <v>19</v>
      </c>
      <c r="N900" s="215" t="s">
        <v>46</v>
      </c>
      <c r="O900" s="87"/>
      <c r="P900" s="216">
        <f>O900*H900</f>
        <v>0</v>
      </c>
      <c r="Q900" s="216">
        <v>0.00040000000000000002</v>
      </c>
      <c r="R900" s="216">
        <f>Q900*H900</f>
        <v>0.00040000000000000002</v>
      </c>
      <c r="S900" s="216">
        <v>0</v>
      </c>
      <c r="T900" s="217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18" t="s">
        <v>261</v>
      </c>
      <c r="AT900" s="218" t="s">
        <v>147</v>
      </c>
      <c r="AU900" s="218" t="s">
        <v>85</v>
      </c>
      <c r="AY900" s="20" t="s">
        <v>145</v>
      </c>
      <c r="BE900" s="219">
        <f>IF(N900="základní",J900,0)</f>
        <v>0</v>
      </c>
      <c r="BF900" s="219">
        <f>IF(N900="snížená",J900,0)</f>
        <v>0</v>
      </c>
      <c r="BG900" s="219">
        <f>IF(N900="zákl. přenesená",J900,0)</f>
        <v>0</v>
      </c>
      <c r="BH900" s="219">
        <f>IF(N900="sníž. přenesená",J900,0)</f>
        <v>0</v>
      </c>
      <c r="BI900" s="219">
        <f>IF(N900="nulová",J900,0)</f>
        <v>0</v>
      </c>
      <c r="BJ900" s="20" t="s">
        <v>83</v>
      </c>
      <c r="BK900" s="219">
        <f>ROUND(I900*H900,2)</f>
        <v>0</v>
      </c>
      <c r="BL900" s="20" t="s">
        <v>261</v>
      </c>
      <c r="BM900" s="218" t="s">
        <v>1012</v>
      </c>
    </row>
    <row r="901" s="2" customFormat="1">
      <c r="A901" s="41"/>
      <c r="B901" s="42"/>
      <c r="C901" s="43"/>
      <c r="D901" s="220" t="s">
        <v>154</v>
      </c>
      <c r="E901" s="43"/>
      <c r="F901" s="221" t="s">
        <v>1013</v>
      </c>
      <c r="G901" s="43"/>
      <c r="H901" s="43"/>
      <c r="I901" s="222"/>
      <c r="J901" s="43"/>
      <c r="K901" s="43"/>
      <c r="L901" s="47"/>
      <c r="M901" s="223"/>
      <c r="N901" s="224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154</v>
      </c>
      <c r="AU901" s="20" t="s">
        <v>85</v>
      </c>
    </row>
    <row r="902" s="2" customFormat="1" ht="21.75" customHeight="1">
      <c r="A902" s="41"/>
      <c r="B902" s="42"/>
      <c r="C902" s="207" t="s">
        <v>1014</v>
      </c>
      <c r="D902" s="207" t="s">
        <v>147</v>
      </c>
      <c r="E902" s="208" t="s">
        <v>1015</v>
      </c>
      <c r="F902" s="209" t="s">
        <v>1016</v>
      </c>
      <c r="G902" s="210" t="s">
        <v>240</v>
      </c>
      <c r="H902" s="211">
        <v>1</v>
      </c>
      <c r="I902" s="212"/>
      <c r="J902" s="213">
        <f>ROUND(I902*H902,2)</f>
        <v>0</v>
      </c>
      <c r="K902" s="209" t="s">
        <v>151</v>
      </c>
      <c r="L902" s="47"/>
      <c r="M902" s="214" t="s">
        <v>19</v>
      </c>
      <c r="N902" s="215" t="s">
        <v>46</v>
      </c>
      <c r="O902" s="87"/>
      <c r="P902" s="216">
        <f>O902*H902</f>
        <v>0</v>
      </c>
      <c r="Q902" s="216">
        <v>0.0012700000000000001</v>
      </c>
      <c r="R902" s="216">
        <f>Q902*H902</f>
        <v>0.0012700000000000001</v>
      </c>
      <c r="S902" s="216">
        <v>0</v>
      </c>
      <c r="T902" s="217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18" t="s">
        <v>261</v>
      </c>
      <c r="AT902" s="218" t="s">
        <v>147</v>
      </c>
      <c r="AU902" s="218" t="s">
        <v>85</v>
      </c>
      <c r="AY902" s="20" t="s">
        <v>145</v>
      </c>
      <c r="BE902" s="219">
        <f>IF(N902="základní",J902,0)</f>
        <v>0</v>
      </c>
      <c r="BF902" s="219">
        <f>IF(N902="snížená",J902,0)</f>
        <v>0</v>
      </c>
      <c r="BG902" s="219">
        <f>IF(N902="zákl. přenesená",J902,0)</f>
        <v>0</v>
      </c>
      <c r="BH902" s="219">
        <f>IF(N902="sníž. přenesená",J902,0)</f>
        <v>0</v>
      </c>
      <c r="BI902" s="219">
        <f>IF(N902="nulová",J902,0)</f>
        <v>0</v>
      </c>
      <c r="BJ902" s="20" t="s">
        <v>83</v>
      </c>
      <c r="BK902" s="219">
        <f>ROUND(I902*H902,2)</f>
        <v>0</v>
      </c>
      <c r="BL902" s="20" t="s">
        <v>261</v>
      </c>
      <c r="BM902" s="218" t="s">
        <v>1017</v>
      </c>
    </row>
    <row r="903" s="2" customFormat="1">
      <c r="A903" s="41"/>
      <c r="B903" s="42"/>
      <c r="C903" s="43"/>
      <c r="D903" s="220" t="s">
        <v>154</v>
      </c>
      <c r="E903" s="43"/>
      <c r="F903" s="221" t="s">
        <v>1018</v>
      </c>
      <c r="G903" s="43"/>
      <c r="H903" s="43"/>
      <c r="I903" s="222"/>
      <c r="J903" s="43"/>
      <c r="K903" s="43"/>
      <c r="L903" s="47"/>
      <c r="M903" s="223"/>
      <c r="N903" s="224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154</v>
      </c>
      <c r="AU903" s="20" t="s">
        <v>85</v>
      </c>
    </row>
    <row r="904" s="13" customFormat="1">
      <c r="A904" s="13"/>
      <c r="B904" s="225"/>
      <c r="C904" s="226"/>
      <c r="D904" s="227" t="s">
        <v>156</v>
      </c>
      <c r="E904" s="228" t="s">
        <v>19</v>
      </c>
      <c r="F904" s="229" t="s">
        <v>243</v>
      </c>
      <c r="G904" s="226"/>
      <c r="H904" s="228" t="s">
        <v>19</v>
      </c>
      <c r="I904" s="230"/>
      <c r="J904" s="226"/>
      <c r="K904" s="226"/>
      <c r="L904" s="231"/>
      <c r="M904" s="232"/>
      <c r="N904" s="233"/>
      <c r="O904" s="233"/>
      <c r="P904" s="233"/>
      <c r="Q904" s="233"/>
      <c r="R904" s="233"/>
      <c r="S904" s="233"/>
      <c r="T904" s="23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5" t="s">
        <v>156</v>
      </c>
      <c r="AU904" s="235" t="s">
        <v>85</v>
      </c>
      <c r="AV904" s="13" t="s">
        <v>83</v>
      </c>
      <c r="AW904" s="13" t="s">
        <v>37</v>
      </c>
      <c r="AX904" s="13" t="s">
        <v>75</v>
      </c>
      <c r="AY904" s="235" t="s">
        <v>145</v>
      </c>
    </row>
    <row r="905" s="14" customFormat="1">
      <c r="A905" s="14"/>
      <c r="B905" s="236"/>
      <c r="C905" s="237"/>
      <c r="D905" s="227" t="s">
        <v>156</v>
      </c>
      <c r="E905" s="238" t="s">
        <v>19</v>
      </c>
      <c r="F905" s="239" t="s">
        <v>83</v>
      </c>
      <c r="G905" s="237"/>
      <c r="H905" s="240">
        <v>1</v>
      </c>
      <c r="I905" s="241"/>
      <c r="J905" s="237"/>
      <c r="K905" s="237"/>
      <c r="L905" s="242"/>
      <c r="M905" s="243"/>
      <c r="N905" s="244"/>
      <c r="O905" s="244"/>
      <c r="P905" s="244"/>
      <c r="Q905" s="244"/>
      <c r="R905" s="244"/>
      <c r="S905" s="244"/>
      <c r="T905" s="245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6" t="s">
        <v>156</v>
      </c>
      <c r="AU905" s="246" t="s">
        <v>85</v>
      </c>
      <c r="AV905" s="14" t="s">
        <v>85</v>
      </c>
      <c r="AW905" s="14" t="s">
        <v>37</v>
      </c>
      <c r="AX905" s="14" t="s">
        <v>75</v>
      </c>
      <c r="AY905" s="246" t="s">
        <v>145</v>
      </c>
    </row>
    <row r="906" s="16" customFormat="1">
      <c r="A906" s="16"/>
      <c r="B906" s="258"/>
      <c r="C906" s="259"/>
      <c r="D906" s="227" t="s">
        <v>156</v>
      </c>
      <c r="E906" s="260" t="s">
        <v>19</v>
      </c>
      <c r="F906" s="261" t="s">
        <v>166</v>
      </c>
      <c r="G906" s="259"/>
      <c r="H906" s="262">
        <v>1</v>
      </c>
      <c r="I906" s="263"/>
      <c r="J906" s="259"/>
      <c r="K906" s="259"/>
      <c r="L906" s="264"/>
      <c r="M906" s="265"/>
      <c r="N906" s="266"/>
      <c r="O906" s="266"/>
      <c r="P906" s="266"/>
      <c r="Q906" s="266"/>
      <c r="R906" s="266"/>
      <c r="S906" s="266"/>
      <c r="T906" s="267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T906" s="268" t="s">
        <v>156</v>
      </c>
      <c r="AU906" s="268" t="s">
        <v>85</v>
      </c>
      <c r="AV906" s="16" t="s">
        <v>152</v>
      </c>
      <c r="AW906" s="16" t="s">
        <v>37</v>
      </c>
      <c r="AX906" s="16" t="s">
        <v>83</v>
      </c>
      <c r="AY906" s="268" t="s">
        <v>145</v>
      </c>
    </row>
    <row r="907" s="2" customFormat="1" ht="16.5" customHeight="1">
      <c r="A907" s="41"/>
      <c r="B907" s="42"/>
      <c r="C907" s="269" t="s">
        <v>1019</v>
      </c>
      <c r="D907" s="269" t="s">
        <v>223</v>
      </c>
      <c r="E907" s="270" t="s">
        <v>1020</v>
      </c>
      <c r="F907" s="271" t="s">
        <v>1021</v>
      </c>
      <c r="G907" s="272" t="s">
        <v>313</v>
      </c>
      <c r="H907" s="273">
        <v>2</v>
      </c>
      <c r="I907" s="274"/>
      <c r="J907" s="275">
        <f>ROUND(I907*H907,2)</f>
        <v>0</v>
      </c>
      <c r="K907" s="271" t="s">
        <v>151</v>
      </c>
      <c r="L907" s="276"/>
      <c r="M907" s="277" t="s">
        <v>19</v>
      </c>
      <c r="N907" s="278" t="s">
        <v>46</v>
      </c>
      <c r="O907" s="87"/>
      <c r="P907" s="216">
        <f>O907*H907</f>
        <v>0</v>
      </c>
      <c r="Q907" s="216">
        <v>0</v>
      </c>
      <c r="R907" s="216">
        <f>Q907*H907</f>
        <v>0</v>
      </c>
      <c r="S907" s="216">
        <v>0</v>
      </c>
      <c r="T907" s="217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18" t="s">
        <v>391</v>
      </c>
      <c r="AT907" s="218" t="s">
        <v>223</v>
      </c>
      <c r="AU907" s="218" t="s">
        <v>85</v>
      </c>
      <c r="AY907" s="20" t="s">
        <v>145</v>
      </c>
      <c r="BE907" s="219">
        <f>IF(N907="základní",J907,0)</f>
        <v>0</v>
      </c>
      <c r="BF907" s="219">
        <f>IF(N907="snížená",J907,0)</f>
        <v>0</v>
      </c>
      <c r="BG907" s="219">
        <f>IF(N907="zákl. přenesená",J907,0)</f>
        <v>0</v>
      </c>
      <c r="BH907" s="219">
        <f>IF(N907="sníž. přenesená",J907,0)</f>
        <v>0</v>
      </c>
      <c r="BI907" s="219">
        <f>IF(N907="nulová",J907,0)</f>
        <v>0</v>
      </c>
      <c r="BJ907" s="20" t="s">
        <v>83</v>
      </c>
      <c r="BK907" s="219">
        <f>ROUND(I907*H907,2)</f>
        <v>0</v>
      </c>
      <c r="BL907" s="20" t="s">
        <v>261</v>
      </c>
      <c r="BM907" s="218" t="s">
        <v>1022</v>
      </c>
    </row>
    <row r="908" s="2" customFormat="1" ht="16.5" customHeight="1">
      <c r="A908" s="41"/>
      <c r="B908" s="42"/>
      <c r="C908" s="207" t="s">
        <v>1023</v>
      </c>
      <c r="D908" s="207" t="s">
        <v>147</v>
      </c>
      <c r="E908" s="208" t="s">
        <v>1024</v>
      </c>
      <c r="F908" s="209" t="s">
        <v>1025</v>
      </c>
      <c r="G908" s="210" t="s">
        <v>240</v>
      </c>
      <c r="H908" s="211">
        <v>2</v>
      </c>
      <c r="I908" s="212"/>
      <c r="J908" s="213">
        <f>ROUND(I908*H908,2)</f>
        <v>0</v>
      </c>
      <c r="K908" s="209" t="s">
        <v>151</v>
      </c>
      <c r="L908" s="47"/>
      <c r="M908" s="214" t="s">
        <v>19</v>
      </c>
      <c r="N908" s="215" t="s">
        <v>46</v>
      </c>
      <c r="O908" s="87"/>
      <c r="P908" s="216">
        <f>O908*H908</f>
        <v>0</v>
      </c>
      <c r="Q908" s="216">
        <v>0.0032699999999999999</v>
      </c>
      <c r="R908" s="216">
        <f>Q908*H908</f>
        <v>0.0065399999999999998</v>
      </c>
      <c r="S908" s="216">
        <v>0</v>
      </c>
      <c r="T908" s="217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18" t="s">
        <v>261</v>
      </c>
      <c r="AT908" s="218" t="s">
        <v>147</v>
      </c>
      <c r="AU908" s="218" t="s">
        <v>85</v>
      </c>
      <c r="AY908" s="20" t="s">
        <v>145</v>
      </c>
      <c r="BE908" s="219">
        <f>IF(N908="základní",J908,0)</f>
        <v>0</v>
      </c>
      <c r="BF908" s="219">
        <f>IF(N908="snížená",J908,0)</f>
        <v>0</v>
      </c>
      <c r="BG908" s="219">
        <f>IF(N908="zákl. přenesená",J908,0)</f>
        <v>0</v>
      </c>
      <c r="BH908" s="219">
        <f>IF(N908="sníž. přenesená",J908,0)</f>
        <v>0</v>
      </c>
      <c r="BI908" s="219">
        <f>IF(N908="nulová",J908,0)</f>
        <v>0</v>
      </c>
      <c r="BJ908" s="20" t="s">
        <v>83</v>
      </c>
      <c r="BK908" s="219">
        <f>ROUND(I908*H908,2)</f>
        <v>0</v>
      </c>
      <c r="BL908" s="20" t="s">
        <v>261</v>
      </c>
      <c r="BM908" s="218" t="s">
        <v>1026</v>
      </c>
    </row>
    <row r="909" s="2" customFormat="1">
      <c r="A909" s="41"/>
      <c r="B909" s="42"/>
      <c r="C909" s="43"/>
      <c r="D909" s="220" t="s">
        <v>154</v>
      </c>
      <c r="E909" s="43"/>
      <c r="F909" s="221" t="s">
        <v>1027</v>
      </c>
      <c r="G909" s="43"/>
      <c r="H909" s="43"/>
      <c r="I909" s="222"/>
      <c r="J909" s="43"/>
      <c r="K909" s="43"/>
      <c r="L909" s="47"/>
      <c r="M909" s="223"/>
      <c r="N909" s="224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154</v>
      </c>
      <c r="AU909" s="20" t="s">
        <v>85</v>
      </c>
    </row>
    <row r="910" s="2" customFormat="1" ht="24.15" customHeight="1">
      <c r="A910" s="41"/>
      <c r="B910" s="42"/>
      <c r="C910" s="207" t="s">
        <v>1028</v>
      </c>
      <c r="D910" s="207" t="s">
        <v>147</v>
      </c>
      <c r="E910" s="208" t="s">
        <v>1029</v>
      </c>
      <c r="F910" s="209" t="s">
        <v>1030</v>
      </c>
      <c r="G910" s="210" t="s">
        <v>313</v>
      </c>
      <c r="H910" s="211">
        <v>106</v>
      </c>
      <c r="I910" s="212"/>
      <c r="J910" s="213">
        <f>ROUND(I910*H910,2)</f>
        <v>0</v>
      </c>
      <c r="K910" s="209" t="s">
        <v>151</v>
      </c>
      <c r="L910" s="47"/>
      <c r="M910" s="214" t="s">
        <v>19</v>
      </c>
      <c r="N910" s="215" t="s">
        <v>46</v>
      </c>
      <c r="O910" s="87"/>
      <c r="P910" s="216">
        <f>O910*H910</f>
        <v>0</v>
      </c>
      <c r="Q910" s="216">
        <v>2.0000000000000002E-05</v>
      </c>
      <c r="R910" s="216">
        <f>Q910*H910</f>
        <v>0.0021200000000000004</v>
      </c>
      <c r="S910" s="216">
        <v>0</v>
      </c>
      <c r="T910" s="217">
        <f>S910*H910</f>
        <v>0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18" t="s">
        <v>261</v>
      </c>
      <c r="AT910" s="218" t="s">
        <v>147</v>
      </c>
      <c r="AU910" s="218" t="s">
        <v>85</v>
      </c>
      <c r="AY910" s="20" t="s">
        <v>145</v>
      </c>
      <c r="BE910" s="219">
        <f>IF(N910="základní",J910,0)</f>
        <v>0</v>
      </c>
      <c r="BF910" s="219">
        <f>IF(N910="snížená",J910,0)</f>
        <v>0</v>
      </c>
      <c r="BG910" s="219">
        <f>IF(N910="zákl. přenesená",J910,0)</f>
        <v>0</v>
      </c>
      <c r="BH910" s="219">
        <f>IF(N910="sníž. přenesená",J910,0)</f>
        <v>0</v>
      </c>
      <c r="BI910" s="219">
        <f>IF(N910="nulová",J910,0)</f>
        <v>0</v>
      </c>
      <c r="BJ910" s="20" t="s">
        <v>83</v>
      </c>
      <c r="BK910" s="219">
        <f>ROUND(I910*H910,2)</f>
        <v>0</v>
      </c>
      <c r="BL910" s="20" t="s">
        <v>261</v>
      </c>
      <c r="BM910" s="218" t="s">
        <v>1031</v>
      </c>
    </row>
    <row r="911" s="2" customFormat="1">
      <c r="A911" s="41"/>
      <c r="B911" s="42"/>
      <c r="C911" s="43"/>
      <c r="D911" s="220" t="s">
        <v>154</v>
      </c>
      <c r="E911" s="43"/>
      <c r="F911" s="221" t="s">
        <v>1032</v>
      </c>
      <c r="G911" s="43"/>
      <c r="H911" s="43"/>
      <c r="I911" s="222"/>
      <c r="J911" s="43"/>
      <c r="K911" s="43"/>
      <c r="L911" s="47"/>
      <c r="M911" s="223"/>
      <c r="N911" s="224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154</v>
      </c>
      <c r="AU911" s="20" t="s">
        <v>85</v>
      </c>
    </row>
    <row r="912" s="2" customFormat="1" ht="24.15" customHeight="1">
      <c r="A912" s="41"/>
      <c r="B912" s="42"/>
      <c r="C912" s="207" t="s">
        <v>1033</v>
      </c>
      <c r="D912" s="207" t="s">
        <v>147</v>
      </c>
      <c r="E912" s="208" t="s">
        <v>1034</v>
      </c>
      <c r="F912" s="209" t="s">
        <v>1035</v>
      </c>
      <c r="G912" s="210" t="s">
        <v>720</v>
      </c>
      <c r="H912" s="279"/>
      <c r="I912" s="212"/>
      <c r="J912" s="213">
        <f>ROUND(I912*H912,2)</f>
        <v>0</v>
      </c>
      <c r="K912" s="209" t="s">
        <v>151</v>
      </c>
      <c r="L912" s="47"/>
      <c r="M912" s="214" t="s">
        <v>19</v>
      </c>
      <c r="N912" s="215" t="s">
        <v>46</v>
      </c>
      <c r="O912" s="87"/>
      <c r="P912" s="216">
        <f>O912*H912</f>
        <v>0</v>
      </c>
      <c r="Q912" s="216">
        <v>0</v>
      </c>
      <c r="R912" s="216">
        <f>Q912*H912</f>
        <v>0</v>
      </c>
      <c r="S912" s="216">
        <v>0</v>
      </c>
      <c r="T912" s="217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18" t="s">
        <v>261</v>
      </c>
      <c r="AT912" s="218" t="s">
        <v>147</v>
      </c>
      <c r="AU912" s="218" t="s">
        <v>85</v>
      </c>
      <c r="AY912" s="20" t="s">
        <v>145</v>
      </c>
      <c r="BE912" s="219">
        <f>IF(N912="základní",J912,0)</f>
        <v>0</v>
      </c>
      <c r="BF912" s="219">
        <f>IF(N912="snížená",J912,0)</f>
        <v>0</v>
      </c>
      <c r="BG912" s="219">
        <f>IF(N912="zákl. přenesená",J912,0)</f>
        <v>0</v>
      </c>
      <c r="BH912" s="219">
        <f>IF(N912="sníž. přenesená",J912,0)</f>
        <v>0</v>
      </c>
      <c r="BI912" s="219">
        <f>IF(N912="nulová",J912,0)</f>
        <v>0</v>
      </c>
      <c r="BJ912" s="20" t="s">
        <v>83</v>
      </c>
      <c r="BK912" s="219">
        <f>ROUND(I912*H912,2)</f>
        <v>0</v>
      </c>
      <c r="BL912" s="20" t="s">
        <v>261</v>
      </c>
      <c r="BM912" s="218" t="s">
        <v>1036</v>
      </c>
    </row>
    <row r="913" s="2" customFormat="1">
      <c r="A913" s="41"/>
      <c r="B913" s="42"/>
      <c r="C913" s="43"/>
      <c r="D913" s="220" t="s">
        <v>154</v>
      </c>
      <c r="E913" s="43"/>
      <c r="F913" s="221" t="s">
        <v>1037</v>
      </c>
      <c r="G913" s="43"/>
      <c r="H913" s="43"/>
      <c r="I913" s="222"/>
      <c r="J913" s="43"/>
      <c r="K913" s="43"/>
      <c r="L913" s="47"/>
      <c r="M913" s="223"/>
      <c r="N913" s="224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154</v>
      </c>
      <c r="AU913" s="20" t="s">
        <v>85</v>
      </c>
    </row>
    <row r="914" s="12" customFormat="1" ht="22.8" customHeight="1">
      <c r="A914" s="12"/>
      <c r="B914" s="191"/>
      <c r="C914" s="192"/>
      <c r="D914" s="193" t="s">
        <v>74</v>
      </c>
      <c r="E914" s="205" t="s">
        <v>1038</v>
      </c>
      <c r="F914" s="205" t="s">
        <v>1039</v>
      </c>
      <c r="G914" s="192"/>
      <c r="H914" s="192"/>
      <c r="I914" s="195"/>
      <c r="J914" s="206">
        <f>BK914</f>
        <v>0</v>
      </c>
      <c r="K914" s="192"/>
      <c r="L914" s="197"/>
      <c r="M914" s="198"/>
      <c r="N914" s="199"/>
      <c r="O914" s="199"/>
      <c r="P914" s="200">
        <f>SUM(P915:P950)</f>
        <v>0</v>
      </c>
      <c r="Q914" s="199"/>
      <c r="R914" s="200">
        <f>SUM(R915:R950)</f>
        <v>0.023939999999999999</v>
      </c>
      <c r="S914" s="199"/>
      <c r="T914" s="201">
        <f>SUM(T915:T950)</f>
        <v>0.13825000000000001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02" t="s">
        <v>85</v>
      </c>
      <c r="AT914" s="203" t="s">
        <v>74</v>
      </c>
      <c r="AU914" s="203" t="s">
        <v>83</v>
      </c>
      <c r="AY914" s="202" t="s">
        <v>145</v>
      </c>
      <c r="BK914" s="204">
        <f>SUM(BK915:BK950)</f>
        <v>0</v>
      </c>
    </row>
    <row r="915" s="2" customFormat="1" ht="16.5" customHeight="1">
      <c r="A915" s="41"/>
      <c r="B915" s="42"/>
      <c r="C915" s="207" t="s">
        <v>1040</v>
      </c>
      <c r="D915" s="207" t="s">
        <v>147</v>
      </c>
      <c r="E915" s="208" t="s">
        <v>1041</v>
      </c>
      <c r="F915" s="209" t="s">
        <v>1042</v>
      </c>
      <c r="G915" s="210" t="s">
        <v>313</v>
      </c>
      <c r="H915" s="211">
        <v>25</v>
      </c>
      <c r="I915" s="212"/>
      <c r="J915" s="213">
        <f>ROUND(I915*H915,2)</f>
        <v>0</v>
      </c>
      <c r="K915" s="209" t="s">
        <v>151</v>
      </c>
      <c r="L915" s="47"/>
      <c r="M915" s="214" t="s">
        <v>19</v>
      </c>
      <c r="N915" s="215" t="s">
        <v>46</v>
      </c>
      <c r="O915" s="87"/>
      <c r="P915" s="216">
        <f>O915*H915</f>
        <v>0</v>
      </c>
      <c r="Q915" s="216">
        <v>0.00024000000000000001</v>
      </c>
      <c r="R915" s="216">
        <f>Q915*H915</f>
        <v>0.0060000000000000001</v>
      </c>
      <c r="S915" s="216">
        <v>0.0055300000000000002</v>
      </c>
      <c r="T915" s="217">
        <f>S915*H915</f>
        <v>0.13825000000000001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18" t="s">
        <v>261</v>
      </c>
      <c r="AT915" s="218" t="s">
        <v>147</v>
      </c>
      <c r="AU915" s="218" t="s">
        <v>85</v>
      </c>
      <c r="AY915" s="20" t="s">
        <v>145</v>
      </c>
      <c r="BE915" s="219">
        <f>IF(N915="základní",J915,0)</f>
        <v>0</v>
      </c>
      <c r="BF915" s="219">
        <f>IF(N915="snížená",J915,0)</f>
        <v>0</v>
      </c>
      <c r="BG915" s="219">
        <f>IF(N915="zákl. přenesená",J915,0)</f>
        <v>0</v>
      </c>
      <c r="BH915" s="219">
        <f>IF(N915="sníž. přenesená",J915,0)</f>
        <v>0</v>
      </c>
      <c r="BI915" s="219">
        <f>IF(N915="nulová",J915,0)</f>
        <v>0</v>
      </c>
      <c r="BJ915" s="20" t="s">
        <v>83</v>
      </c>
      <c r="BK915" s="219">
        <f>ROUND(I915*H915,2)</f>
        <v>0</v>
      </c>
      <c r="BL915" s="20" t="s">
        <v>261</v>
      </c>
      <c r="BM915" s="218" t="s">
        <v>1043</v>
      </c>
    </row>
    <row r="916" s="2" customFormat="1">
      <c r="A916" s="41"/>
      <c r="B916" s="42"/>
      <c r="C916" s="43"/>
      <c r="D916" s="220" t="s">
        <v>154</v>
      </c>
      <c r="E916" s="43"/>
      <c r="F916" s="221" t="s">
        <v>1044</v>
      </c>
      <c r="G916" s="43"/>
      <c r="H916" s="43"/>
      <c r="I916" s="222"/>
      <c r="J916" s="43"/>
      <c r="K916" s="43"/>
      <c r="L916" s="47"/>
      <c r="M916" s="223"/>
      <c r="N916" s="224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154</v>
      </c>
      <c r="AU916" s="20" t="s">
        <v>85</v>
      </c>
    </row>
    <row r="917" s="2" customFormat="1" ht="24.15" customHeight="1">
      <c r="A917" s="41"/>
      <c r="B917" s="42"/>
      <c r="C917" s="207" t="s">
        <v>1045</v>
      </c>
      <c r="D917" s="207" t="s">
        <v>147</v>
      </c>
      <c r="E917" s="208" t="s">
        <v>1046</v>
      </c>
      <c r="F917" s="209" t="s">
        <v>1047</v>
      </c>
      <c r="G917" s="210" t="s">
        <v>313</v>
      </c>
      <c r="H917" s="211">
        <v>11</v>
      </c>
      <c r="I917" s="212"/>
      <c r="J917" s="213">
        <f>ROUND(I917*H917,2)</f>
        <v>0</v>
      </c>
      <c r="K917" s="209" t="s">
        <v>151</v>
      </c>
      <c r="L917" s="47"/>
      <c r="M917" s="214" t="s">
        <v>19</v>
      </c>
      <c r="N917" s="215" t="s">
        <v>46</v>
      </c>
      <c r="O917" s="87"/>
      <c r="P917" s="216">
        <f>O917*H917</f>
        <v>0</v>
      </c>
      <c r="Q917" s="216">
        <v>0.00031</v>
      </c>
      <c r="R917" s="216">
        <f>Q917*H917</f>
        <v>0.0034099999999999998</v>
      </c>
      <c r="S917" s="216">
        <v>0</v>
      </c>
      <c r="T917" s="217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18" t="s">
        <v>261</v>
      </c>
      <c r="AT917" s="218" t="s">
        <v>147</v>
      </c>
      <c r="AU917" s="218" t="s">
        <v>85</v>
      </c>
      <c r="AY917" s="20" t="s">
        <v>145</v>
      </c>
      <c r="BE917" s="219">
        <f>IF(N917="základní",J917,0)</f>
        <v>0</v>
      </c>
      <c r="BF917" s="219">
        <f>IF(N917="snížená",J917,0)</f>
        <v>0</v>
      </c>
      <c r="BG917" s="219">
        <f>IF(N917="zákl. přenesená",J917,0)</f>
        <v>0</v>
      </c>
      <c r="BH917" s="219">
        <f>IF(N917="sníž. přenesená",J917,0)</f>
        <v>0</v>
      </c>
      <c r="BI917" s="219">
        <f>IF(N917="nulová",J917,0)</f>
        <v>0</v>
      </c>
      <c r="BJ917" s="20" t="s">
        <v>83</v>
      </c>
      <c r="BK917" s="219">
        <f>ROUND(I917*H917,2)</f>
        <v>0</v>
      </c>
      <c r="BL917" s="20" t="s">
        <v>261</v>
      </c>
      <c r="BM917" s="218" t="s">
        <v>1048</v>
      </c>
    </row>
    <row r="918" s="2" customFormat="1">
      <c r="A918" s="41"/>
      <c r="B918" s="42"/>
      <c r="C918" s="43"/>
      <c r="D918" s="220" t="s">
        <v>154</v>
      </c>
      <c r="E918" s="43"/>
      <c r="F918" s="221" t="s">
        <v>1049</v>
      </c>
      <c r="G918" s="43"/>
      <c r="H918" s="43"/>
      <c r="I918" s="222"/>
      <c r="J918" s="43"/>
      <c r="K918" s="43"/>
      <c r="L918" s="47"/>
      <c r="M918" s="223"/>
      <c r="N918" s="224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154</v>
      </c>
      <c r="AU918" s="20" t="s">
        <v>85</v>
      </c>
    </row>
    <row r="919" s="2" customFormat="1" ht="16.5" customHeight="1">
      <c r="A919" s="41"/>
      <c r="B919" s="42"/>
      <c r="C919" s="207" t="s">
        <v>1050</v>
      </c>
      <c r="D919" s="207" t="s">
        <v>147</v>
      </c>
      <c r="E919" s="208" t="s">
        <v>1051</v>
      </c>
      <c r="F919" s="209" t="s">
        <v>1052</v>
      </c>
      <c r="G919" s="210" t="s">
        <v>313</v>
      </c>
      <c r="H919" s="211">
        <v>11</v>
      </c>
      <c r="I919" s="212"/>
      <c r="J919" s="213">
        <f>ROUND(I919*H919,2)</f>
        <v>0</v>
      </c>
      <c r="K919" s="209" t="s">
        <v>151</v>
      </c>
      <c r="L919" s="47"/>
      <c r="M919" s="214" t="s">
        <v>19</v>
      </c>
      <c r="N919" s="215" t="s">
        <v>46</v>
      </c>
      <c r="O919" s="87"/>
      <c r="P919" s="216">
        <f>O919*H919</f>
        <v>0</v>
      </c>
      <c r="Q919" s="216">
        <v>0.00027</v>
      </c>
      <c r="R919" s="216">
        <f>Q919*H919</f>
        <v>0.00297</v>
      </c>
      <c r="S919" s="216">
        <v>0</v>
      </c>
      <c r="T919" s="217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18" t="s">
        <v>261</v>
      </c>
      <c r="AT919" s="218" t="s">
        <v>147</v>
      </c>
      <c r="AU919" s="218" t="s">
        <v>85</v>
      </c>
      <c r="AY919" s="20" t="s">
        <v>145</v>
      </c>
      <c r="BE919" s="219">
        <f>IF(N919="základní",J919,0)</f>
        <v>0</v>
      </c>
      <c r="BF919" s="219">
        <f>IF(N919="snížená",J919,0)</f>
        <v>0</v>
      </c>
      <c r="BG919" s="219">
        <f>IF(N919="zákl. přenesená",J919,0)</f>
        <v>0</v>
      </c>
      <c r="BH919" s="219">
        <f>IF(N919="sníž. přenesená",J919,0)</f>
        <v>0</v>
      </c>
      <c r="BI919" s="219">
        <f>IF(N919="nulová",J919,0)</f>
        <v>0</v>
      </c>
      <c r="BJ919" s="20" t="s">
        <v>83</v>
      </c>
      <c r="BK919" s="219">
        <f>ROUND(I919*H919,2)</f>
        <v>0</v>
      </c>
      <c r="BL919" s="20" t="s">
        <v>261</v>
      </c>
      <c r="BM919" s="218" t="s">
        <v>1053</v>
      </c>
    </row>
    <row r="920" s="2" customFormat="1">
      <c r="A920" s="41"/>
      <c r="B920" s="42"/>
      <c r="C920" s="43"/>
      <c r="D920" s="220" t="s">
        <v>154</v>
      </c>
      <c r="E920" s="43"/>
      <c r="F920" s="221" t="s">
        <v>1054</v>
      </c>
      <c r="G920" s="43"/>
      <c r="H920" s="43"/>
      <c r="I920" s="222"/>
      <c r="J920" s="43"/>
      <c r="K920" s="43"/>
      <c r="L920" s="47"/>
      <c r="M920" s="223"/>
      <c r="N920" s="224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154</v>
      </c>
      <c r="AU920" s="20" t="s">
        <v>85</v>
      </c>
    </row>
    <row r="921" s="2" customFormat="1" ht="16.5" customHeight="1">
      <c r="A921" s="41"/>
      <c r="B921" s="42"/>
      <c r="C921" s="207" t="s">
        <v>1055</v>
      </c>
      <c r="D921" s="207" t="s">
        <v>147</v>
      </c>
      <c r="E921" s="208" t="s">
        <v>1056</v>
      </c>
      <c r="F921" s="209" t="s">
        <v>1057</v>
      </c>
      <c r="G921" s="210" t="s">
        <v>313</v>
      </c>
      <c r="H921" s="211">
        <v>1</v>
      </c>
      <c r="I921" s="212"/>
      <c r="J921" s="213">
        <f>ROUND(I921*H921,2)</f>
        <v>0</v>
      </c>
      <c r="K921" s="209" t="s">
        <v>151</v>
      </c>
      <c r="L921" s="47"/>
      <c r="M921" s="214" t="s">
        <v>19</v>
      </c>
      <c r="N921" s="215" t="s">
        <v>46</v>
      </c>
      <c r="O921" s="87"/>
      <c r="P921" s="216">
        <f>O921*H921</f>
        <v>0</v>
      </c>
      <c r="Q921" s="216">
        <v>0.00055000000000000003</v>
      </c>
      <c r="R921" s="216">
        <f>Q921*H921</f>
        <v>0.00055000000000000003</v>
      </c>
      <c r="S921" s="216">
        <v>0</v>
      </c>
      <c r="T921" s="217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18" t="s">
        <v>261</v>
      </c>
      <c r="AT921" s="218" t="s">
        <v>147</v>
      </c>
      <c r="AU921" s="218" t="s">
        <v>85</v>
      </c>
      <c r="AY921" s="20" t="s">
        <v>145</v>
      </c>
      <c r="BE921" s="219">
        <f>IF(N921="základní",J921,0)</f>
        <v>0</v>
      </c>
      <c r="BF921" s="219">
        <f>IF(N921="snížená",J921,0)</f>
        <v>0</v>
      </c>
      <c r="BG921" s="219">
        <f>IF(N921="zákl. přenesená",J921,0)</f>
        <v>0</v>
      </c>
      <c r="BH921" s="219">
        <f>IF(N921="sníž. přenesená",J921,0)</f>
        <v>0</v>
      </c>
      <c r="BI921" s="219">
        <f>IF(N921="nulová",J921,0)</f>
        <v>0</v>
      </c>
      <c r="BJ921" s="20" t="s">
        <v>83</v>
      </c>
      <c r="BK921" s="219">
        <f>ROUND(I921*H921,2)</f>
        <v>0</v>
      </c>
      <c r="BL921" s="20" t="s">
        <v>261</v>
      </c>
      <c r="BM921" s="218" t="s">
        <v>1058</v>
      </c>
    </row>
    <row r="922" s="2" customFormat="1">
      <c r="A922" s="41"/>
      <c r="B922" s="42"/>
      <c r="C922" s="43"/>
      <c r="D922" s="220" t="s">
        <v>154</v>
      </c>
      <c r="E922" s="43"/>
      <c r="F922" s="221" t="s">
        <v>1059</v>
      </c>
      <c r="G922" s="43"/>
      <c r="H922" s="43"/>
      <c r="I922" s="222"/>
      <c r="J922" s="43"/>
      <c r="K922" s="43"/>
      <c r="L922" s="47"/>
      <c r="M922" s="223"/>
      <c r="N922" s="224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154</v>
      </c>
      <c r="AU922" s="20" t="s">
        <v>85</v>
      </c>
    </row>
    <row r="923" s="2" customFormat="1" ht="16.5" customHeight="1">
      <c r="A923" s="41"/>
      <c r="B923" s="42"/>
      <c r="C923" s="207" t="s">
        <v>1060</v>
      </c>
      <c r="D923" s="207" t="s">
        <v>147</v>
      </c>
      <c r="E923" s="208" t="s">
        <v>1061</v>
      </c>
      <c r="F923" s="209" t="s">
        <v>1062</v>
      </c>
      <c r="G923" s="210" t="s">
        <v>313</v>
      </c>
      <c r="H923" s="211">
        <v>3</v>
      </c>
      <c r="I923" s="212"/>
      <c r="J923" s="213">
        <f>ROUND(I923*H923,2)</f>
        <v>0</v>
      </c>
      <c r="K923" s="209" t="s">
        <v>151</v>
      </c>
      <c r="L923" s="47"/>
      <c r="M923" s="214" t="s">
        <v>19</v>
      </c>
      <c r="N923" s="215" t="s">
        <v>46</v>
      </c>
      <c r="O923" s="87"/>
      <c r="P923" s="216">
        <f>O923*H923</f>
        <v>0</v>
      </c>
      <c r="Q923" s="216">
        <v>0.00125</v>
      </c>
      <c r="R923" s="216">
        <f>Q923*H923</f>
        <v>0.0037499999999999999</v>
      </c>
      <c r="S923" s="216">
        <v>0</v>
      </c>
      <c r="T923" s="217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8" t="s">
        <v>261</v>
      </c>
      <c r="AT923" s="218" t="s">
        <v>147</v>
      </c>
      <c r="AU923" s="218" t="s">
        <v>85</v>
      </c>
      <c r="AY923" s="20" t="s">
        <v>145</v>
      </c>
      <c r="BE923" s="219">
        <f>IF(N923="základní",J923,0)</f>
        <v>0</v>
      </c>
      <c r="BF923" s="219">
        <f>IF(N923="snížená",J923,0)</f>
        <v>0</v>
      </c>
      <c r="BG923" s="219">
        <f>IF(N923="zákl. přenesená",J923,0)</f>
        <v>0</v>
      </c>
      <c r="BH923" s="219">
        <f>IF(N923="sníž. přenesená",J923,0)</f>
        <v>0</v>
      </c>
      <c r="BI923" s="219">
        <f>IF(N923="nulová",J923,0)</f>
        <v>0</v>
      </c>
      <c r="BJ923" s="20" t="s">
        <v>83</v>
      </c>
      <c r="BK923" s="219">
        <f>ROUND(I923*H923,2)</f>
        <v>0</v>
      </c>
      <c r="BL923" s="20" t="s">
        <v>261</v>
      </c>
      <c r="BM923" s="218" t="s">
        <v>1063</v>
      </c>
    </row>
    <row r="924" s="2" customFormat="1">
      <c r="A924" s="41"/>
      <c r="B924" s="42"/>
      <c r="C924" s="43"/>
      <c r="D924" s="220" t="s">
        <v>154</v>
      </c>
      <c r="E924" s="43"/>
      <c r="F924" s="221" t="s">
        <v>1064</v>
      </c>
      <c r="G924" s="43"/>
      <c r="H924" s="43"/>
      <c r="I924" s="222"/>
      <c r="J924" s="43"/>
      <c r="K924" s="43"/>
      <c r="L924" s="47"/>
      <c r="M924" s="223"/>
      <c r="N924" s="224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154</v>
      </c>
      <c r="AU924" s="20" t="s">
        <v>85</v>
      </c>
    </row>
    <row r="925" s="2" customFormat="1" ht="21.75" customHeight="1">
      <c r="A925" s="41"/>
      <c r="B925" s="42"/>
      <c r="C925" s="207" t="s">
        <v>1065</v>
      </c>
      <c r="D925" s="207" t="s">
        <v>147</v>
      </c>
      <c r="E925" s="208" t="s">
        <v>1066</v>
      </c>
      <c r="F925" s="209" t="s">
        <v>1067</v>
      </c>
      <c r="G925" s="210" t="s">
        <v>611</v>
      </c>
      <c r="H925" s="211">
        <v>1</v>
      </c>
      <c r="I925" s="212"/>
      <c r="J925" s="213">
        <f>ROUND(I925*H925,2)</f>
        <v>0</v>
      </c>
      <c r="K925" s="209" t="s">
        <v>151</v>
      </c>
      <c r="L925" s="47"/>
      <c r="M925" s="214" t="s">
        <v>19</v>
      </c>
      <c r="N925" s="215" t="s">
        <v>46</v>
      </c>
      <c r="O925" s="87"/>
      <c r="P925" s="216">
        <f>O925*H925</f>
        <v>0</v>
      </c>
      <c r="Q925" s="216">
        <v>0.00040000000000000002</v>
      </c>
      <c r="R925" s="216">
        <f>Q925*H925</f>
        <v>0.00040000000000000002</v>
      </c>
      <c r="S925" s="216">
        <v>0</v>
      </c>
      <c r="T925" s="217">
        <f>S925*H925</f>
        <v>0</v>
      </c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R925" s="218" t="s">
        <v>261</v>
      </c>
      <c r="AT925" s="218" t="s">
        <v>147</v>
      </c>
      <c r="AU925" s="218" t="s">
        <v>85</v>
      </c>
      <c r="AY925" s="20" t="s">
        <v>145</v>
      </c>
      <c r="BE925" s="219">
        <f>IF(N925="základní",J925,0)</f>
        <v>0</v>
      </c>
      <c r="BF925" s="219">
        <f>IF(N925="snížená",J925,0)</f>
        <v>0</v>
      </c>
      <c r="BG925" s="219">
        <f>IF(N925="zákl. přenesená",J925,0)</f>
        <v>0</v>
      </c>
      <c r="BH925" s="219">
        <f>IF(N925="sníž. přenesená",J925,0)</f>
        <v>0</v>
      </c>
      <c r="BI925" s="219">
        <f>IF(N925="nulová",J925,0)</f>
        <v>0</v>
      </c>
      <c r="BJ925" s="20" t="s">
        <v>83</v>
      </c>
      <c r="BK925" s="219">
        <f>ROUND(I925*H925,2)</f>
        <v>0</v>
      </c>
      <c r="BL925" s="20" t="s">
        <v>261</v>
      </c>
      <c r="BM925" s="218" t="s">
        <v>1068</v>
      </c>
    </row>
    <row r="926" s="2" customFormat="1">
      <c r="A926" s="41"/>
      <c r="B926" s="42"/>
      <c r="C926" s="43"/>
      <c r="D926" s="220" t="s">
        <v>154</v>
      </c>
      <c r="E926" s="43"/>
      <c r="F926" s="221" t="s">
        <v>1069</v>
      </c>
      <c r="G926" s="43"/>
      <c r="H926" s="43"/>
      <c r="I926" s="222"/>
      <c r="J926" s="43"/>
      <c r="K926" s="43"/>
      <c r="L926" s="47"/>
      <c r="M926" s="223"/>
      <c r="N926" s="224"/>
      <c r="O926" s="87"/>
      <c r="P926" s="87"/>
      <c r="Q926" s="87"/>
      <c r="R926" s="87"/>
      <c r="S926" s="87"/>
      <c r="T926" s="88"/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T926" s="20" t="s">
        <v>154</v>
      </c>
      <c r="AU926" s="20" t="s">
        <v>85</v>
      </c>
    </row>
    <row r="927" s="2" customFormat="1" ht="24.15" customHeight="1">
      <c r="A927" s="41"/>
      <c r="B927" s="42"/>
      <c r="C927" s="207" t="s">
        <v>1070</v>
      </c>
      <c r="D927" s="207" t="s">
        <v>147</v>
      </c>
      <c r="E927" s="208" t="s">
        <v>1071</v>
      </c>
      <c r="F927" s="209" t="s">
        <v>1072</v>
      </c>
      <c r="G927" s="210" t="s">
        <v>611</v>
      </c>
      <c r="H927" s="211">
        <v>1</v>
      </c>
      <c r="I927" s="212"/>
      <c r="J927" s="213">
        <f>ROUND(I927*H927,2)</f>
        <v>0</v>
      </c>
      <c r="K927" s="209" t="s">
        <v>151</v>
      </c>
      <c r="L927" s="47"/>
      <c r="M927" s="214" t="s">
        <v>19</v>
      </c>
      <c r="N927" s="215" t="s">
        <v>46</v>
      </c>
      <c r="O927" s="87"/>
      <c r="P927" s="216">
        <f>O927*H927</f>
        <v>0</v>
      </c>
      <c r="Q927" s="216">
        <v>0.0032499999999999999</v>
      </c>
      <c r="R927" s="216">
        <f>Q927*H927</f>
        <v>0.0032499999999999999</v>
      </c>
      <c r="S927" s="216">
        <v>0</v>
      </c>
      <c r="T927" s="217">
        <f>S927*H927</f>
        <v>0</v>
      </c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R927" s="218" t="s">
        <v>261</v>
      </c>
      <c r="AT927" s="218" t="s">
        <v>147</v>
      </c>
      <c r="AU927" s="218" t="s">
        <v>85</v>
      </c>
      <c r="AY927" s="20" t="s">
        <v>145</v>
      </c>
      <c r="BE927" s="219">
        <f>IF(N927="základní",J927,0)</f>
        <v>0</v>
      </c>
      <c r="BF927" s="219">
        <f>IF(N927="snížená",J927,0)</f>
        <v>0</v>
      </c>
      <c r="BG927" s="219">
        <f>IF(N927="zákl. přenesená",J927,0)</f>
        <v>0</v>
      </c>
      <c r="BH927" s="219">
        <f>IF(N927="sníž. přenesená",J927,0)</f>
        <v>0</v>
      </c>
      <c r="BI927" s="219">
        <f>IF(N927="nulová",J927,0)</f>
        <v>0</v>
      </c>
      <c r="BJ927" s="20" t="s">
        <v>83</v>
      </c>
      <c r="BK927" s="219">
        <f>ROUND(I927*H927,2)</f>
        <v>0</v>
      </c>
      <c r="BL927" s="20" t="s">
        <v>261</v>
      </c>
      <c r="BM927" s="218" t="s">
        <v>1073</v>
      </c>
    </row>
    <row r="928" s="2" customFormat="1">
      <c r="A928" s="41"/>
      <c r="B928" s="42"/>
      <c r="C928" s="43"/>
      <c r="D928" s="220" t="s">
        <v>154</v>
      </c>
      <c r="E928" s="43"/>
      <c r="F928" s="221" t="s">
        <v>1074</v>
      </c>
      <c r="G928" s="43"/>
      <c r="H928" s="43"/>
      <c r="I928" s="222"/>
      <c r="J928" s="43"/>
      <c r="K928" s="43"/>
      <c r="L928" s="47"/>
      <c r="M928" s="223"/>
      <c r="N928" s="224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154</v>
      </c>
      <c r="AU928" s="20" t="s">
        <v>85</v>
      </c>
    </row>
    <row r="929" s="2" customFormat="1" ht="16.5" customHeight="1">
      <c r="A929" s="41"/>
      <c r="B929" s="42"/>
      <c r="C929" s="207" t="s">
        <v>1075</v>
      </c>
      <c r="D929" s="207" t="s">
        <v>147</v>
      </c>
      <c r="E929" s="208" t="s">
        <v>1076</v>
      </c>
      <c r="F929" s="209" t="s">
        <v>1077</v>
      </c>
      <c r="G929" s="210" t="s">
        <v>240</v>
      </c>
      <c r="H929" s="211">
        <v>1</v>
      </c>
      <c r="I929" s="212"/>
      <c r="J929" s="213">
        <f>ROUND(I929*H929,2)</f>
        <v>0</v>
      </c>
      <c r="K929" s="209" t="s">
        <v>151</v>
      </c>
      <c r="L929" s="47"/>
      <c r="M929" s="214" t="s">
        <v>19</v>
      </c>
      <c r="N929" s="215" t="s">
        <v>46</v>
      </c>
      <c r="O929" s="87"/>
      <c r="P929" s="216">
        <f>O929*H929</f>
        <v>0</v>
      </c>
      <c r="Q929" s="216">
        <v>0.00012</v>
      </c>
      <c r="R929" s="216">
        <f>Q929*H929</f>
        <v>0.00012</v>
      </c>
      <c r="S929" s="216">
        <v>0</v>
      </c>
      <c r="T929" s="217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8" t="s">
        <v>261</v>
      </c>
      <c r="AT929" s="218" t="s">
        <v>147</v>
      </c>
      <c r="AU929" s="218" t="s">
        <v>85</v>
      </c>
      <c r="AY929" s="20" t="s">
        <v>145</v>
      </c>
      <c r="BE929" s="219">
        <f>IF(N929="základní",J929,0)</f>
        <v>0</v>
      </c>
      <c r="BF929" s="219">
        <f>IF(N929="snížená",J929,0)</f>
        <v>0</v>
      </c>
      <c r="BG929" s="219">
        <f>IF(N929="zákl. přenesená",J929,0)</f>
        <v>0</v>
      </c>
      <c r="BH929" s="219">
        <f>IF(N929="sníž. přenesená",J929,0)</f>
        <v>0</v>
      </c>
      <c r="BI929" s="219">
        <f>IF(N929="nulová",J929,0)</f>
        <v>0</v>
      </c>
      <c r="BJ929" s="20" t="s">
        <v>83</v>
      </c>
      <c r="BK929" s="219">
        <f>ROUND(I929*H929,2)</f>
        <v>0</v>
      </c>
      <c r="BL929" s="20" t="s">
        <v>261</v>
      </c>
      <c r="BM929" s="218" t="s">
        <v>1078</v>
      </c>
    </row>
    <row r="930" s="2" customFormat="1">
      <c r="A930" s="41"/>
      <c r="B930" s="42"/>
      <c r="C930" s="43"/>
      <c r="D930" s="220" t="s">
        <v>154</v>
      </c>
      <c r="E930" s="43"/>
      <c r="F930" s="221" t="s">
        <v>1079</v>
      </c>
      <c r="G930" s="43"/>
      <c r="H930" s="43"/>
      <c r="I930" s="222"/>
      <c r="J930" s="43"/>
      <c r="K930" s="43"/>
      <c r="L930" s="47"/>
      <c r="M930" s="223"/>
      <c r="N930" s="224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154</v>
      </c>
      <c r="AU930" s="20" t="s">
        <v>85</v>
      </c>
    </row>
    <row r="931" s="2" customFormat="1" ht="16.5" customHeight="1">
      <c r="A931" s="41"/>
      <c r="B931" s="42"/>
      <c r="C931" s="207" t="s">
        <v>1080</v>
      </c>
      <c r="D931" s="207" t="s">
        <v>147</v>
      </c>
      <c r="E931" s="208" t="s">
        <v>1081</v>
      </c>
      <c r="F931" s="209" t="s">
        <v>1082</v>
      </c>
      <c r="G931" s="210" t="s">
        <v>240</v>
      </c>
      <c r="H931" s="211">
        <v>1</v>
      </c>
      <c r="I931" s="212"/>
      <c r="J931" s="213">
        <f>ROUND(I931*H931,2)</f>
        <v>0</v>
      </c>
      <c r="K931" s="209" t="s">
        <v>151</v>
      </c>
      <c r="L931" s="47"/>
      <c r="M931" s="214" t="s">
        <v>19</v>
      </c>
      <c r="N931" s="215" t="s">
        <v>46</v>
      </c>
      <c r="O931" s="87"/>
      <c r="P931" s="216">
        <f>O931*H931</f>
        <v>0</v>
      </c>
      <c r="Q931" s="216">
        <v>0.00018000000000000001</v>
      </c>
      <c r="R931" s="216">
        <f>Q931*H931</f>
        <v>0.00018000000000000001</v>
      </c>
      <c r="S931" s="216">
        <v>0</v>
      </c>
      <c r="T931" s="217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18" t="s">
        <v>261</v>
      </c>
      <c r="AT931" s="218" t="s">
        <v>147</v>
      </c>
      <c r="AU931" s="218" t="s">
        <v>85</v>
      </c>
      <c r="AY931" s="20" t="s">
        <v>145</v>
      </c>
      <c r="BE931" s="219">
        <f>IF(N931="základní",J931,0)</f>
        <v>0</v>
      </c>
      <c r="BF931" s="219">
        <f>IF(N931="snížená",J931,0)</f>
        <v>0</v>
      </c>
      <c r="BG931" s="219">
        <f>IF(N931="zákl. přenesená",J931,0)</f>
        <v>0</v>
      </c>
      <c r="BH931" s="219">
        <f>IF(N931="sníž. přenesená",J931,0)</f>
        <v>0</v>
      </c>
      <c r="BI931" s="219">
        <f>IF(N931="nulová",J931,0)</f>
        <v>0</v>
      </c>
      <c r="BJ931" s="20" t="s">
        <v>83</v>
      </c>
      <c r="BK931" s="219">
        <f>ROUND(I931*H931,2)</f>
        <v>0</v>
      </c>
      <c r="BL931" s="20" t="s">
        <v>261</v>
      </c>
      <c r="BM931" s="218" t="s">
        <v>1083</v>
      </c>
    </row>
    <row r="932" s="2" customFormat="1">
      <c r="A932" s="41"/>
      <c r="B932" s="42"/>
      <c r="C932" s="43"/>
      <c r="D932" s="220" t="s">
        <v>154</v>
      </c>
      <c r="E932" s="43"/>
      <c r="F932" s="221" t="s">
        <v>1084</v>
      </c>
      <c r="G932" s="43"/>
      <c r="H932" s="43"/>
      <c r="I932" s="222"/>
      <c r="J932" s="43"/>
      <c r="K932" s="43"/>
      <c r="L932" s="47"/>
      <c r="M932" s="223"/>
      <c r="N932" s="224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154</v>
      </c>
      <c r="AU932" s="20" t="s">
        <v>85</v>
      </c>
    </row>
    <row r="933" s="2" customFormat="1" ht="16.5" customHeight="1">
      <c r="A933" s="41"/>
      <c r="B933" s="42"/>
      <c r="C933" s="207" t="s">
        <v>1085</v>
      </c>
      <c r="D933" s="207" t="s">
        <v>147</v>
      </c>
      <c r="E933" s="208" t="s">
        <v>1086</v>
      </c>
      <c r="F933" s="209" t="s">
        <v>1087</v>
      </c>
      <c r="G933" s="210" t="s">
        <v>240</v>
      </c>
      <c r="H933" s="211">
        <v>1</v>
      </c>
      <c r="I933" s="212"/>
      <c r="J933" s="213">
        <f>ROUND(I933*H933,2)</f>
        <v>0</v>
      </c>
      <c r="K933" s="209" t="s">
        <v>151</v>
      </c>
      <c r="L933" s="47"/>
      <c r="M933" s="214" t="s">
        <v>19</v>
      </c>
      <c r="N933" s="215" t="s">
        <v>46</v>
      </c>
      <c r="O933" s="87"/>
      <c r="P933" s="216">
        <f>O933*H933</f>
        <v>0</v>
      </c>
      <c r="Q933" s="216">
        <v>0.00017000000000000001</v>
      </c>
      <c r="R933" s="216">
        <f>Q933*H933</f>
        <v>0.00017000000000000001</v>
      </c>
      <c r="S933" s="216">
        <v>0</v>
      </c>
      <c r="T933" s="217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18" t="s">
        <v>261</v>
      </c>
      <c r="AT933" s="218" t="s">
        <v>147</v>
      </c>
      <c r="AU933" s="218" t="s">
        <v>85</v>
      </c>
      <c r="AY933" s="20" t="s">
        <v>145</v>
      </c>
      <c r="BE933" s="219">
        <f>IF(N933="základní",J933,0)</f>
        <v>0</v>
      </c>
      <c r="BF933" s="219">
        <f>IF(N933="snížená",J933,0)</f>
        <v>0</v>
      </c>
      <c r="BG933" s="219">
        <f>IF(N933="zákl. přenesená",J933,0)</f>
        <v>0</v>
      </c>
      <c r="BH933" s="219">
        <f>IF(N933="sníž. přenesená",J933,0)</f>
        <v>0</v>
      </c>
      <c r="BI933" s="219">
        <f>IF(N933="nulová",J933,0)</f>
        <v>0</v>
      </c>
      <c r="BJ933" s="20" t="s">
        <v>83</v>
      </c>
      <c r="BK933" s="219">
        <f>ROUND(I933*H933,2)</f>
        <v>0</v>
      </c>
      <c r="BL933" s="20" t="s">
        <v>261</v>
      </c>
      <c r="BM933" s="218" t="s">
        <v>1088</v>
      </c>
    </row>
    <row r="934" s="2" customFormat="1">
      <c r="A934" s="41"/>
      <c r="B934" s="42"/>
      <c r="C934" s="43"/>
      <c r="D934" s="220" t="s">
        <v>154</v>
      </c>
      <c r="E934" s="43"/>
      <c r="F934" s="221" t="s">
        <v>1089</v>
      </c>
      <c r="G934" s="43"/>
      <c r="H934" s="43"/>
      <c r="I934" s="222"/>
      <c r="J934" s="43"/>
      <c r="K934" s="43"/>
      <c r="L934" s="47"/>
      <c r="M934" s="223"/>
      <c r="N934" s="224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154</v>
      </c>
      <c r="AU934" s="20" t="s">
        <v>85</v>
      </c>
    </row>
    <row r="935" s="2" customFormat="1" ht="21.75" customHeight="1">
      <c r="A935" s="41"/>
      <c r="B935" s="42"/>
      <c r="C935" s="207" t="s">
        <v>1090</v>
      </c>
      <c r="D935" s="207" t="s">
        <v>147</v>
      </c>
      <c r="E935" s="208" t="s">
        <v>1091</v>
      </c>
      <c r="F935" s="209" t="s">
        <v>1092</v>
      </c>
      <c r="G935" s="210" t="s">
        <v>240</v>
      </c>
      <c r="H935" s="211">
        <v>1</v>
      </c>
      <c r="I935" s="212"/>
      <c r="J935" s="213">
        <f>ROUND(I935*H935,2)</f>
        <v>0</v>
      </c>
      <c r="K935" s="209" t="s">
        <v>151</v>
      </c>
      <c r="L935" s="47"/>
      <c r="M935" s="214" t="s">
        <v>19</v>
      </c>
      <c r="N935" s="215" t="s">
        <v>46</v>
      </c>
      <c r="O935" s="87"/>
      <c r="P935" s="216">
        <f>O935*H935</f>
        <v>0</v>
      </c>
      <c r="Q935" s="216">
        <v>0.00024000000000000001</v>
      </c>
      <c r="R935" s="216">
        <f>Q935*H935</f>
        <v>0.00024000000000000001</v>
      </c>
      <c r="S935" s="216">
        <v>0</v>
      </c>
      <c r="T935" s="217">
        <f>S935*H935</f>
        <v>0</v>
      </c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R935" s="218" t="s">
        <v>261</v>
      </c>
      <c r="AT935" s="218" t="s">
        <v>147</v>
      </c>
      <c r="AU935" s="218" t="s">
        <v>85</v>
      </c>
      <c r="AY935" s="20" t="s">
        <v>145</v>
      </c>
      <c r="BE935" s="219">
        <f>IF(N935="základní",J935,0)</f>
        <v>0</v>
      </c>
      <c r="BF935" s="219">
        <f>IF(N935="snížená",J935,0)</f>
        <v>0</v>
      </c>
      <c r="BG935" s="219">
        <f>IF(N935="zákl. přenesená",J935,0)</f>
        <v>0</v>
      </c>
      <c r="BH935" s="219">
        <f>IF(N935="sníž. přenesená",J935,0)</f>
        <v>0</v>
      </c>
      <c r="BI935" s="219">
        <f>IF(N935="nulová",J935,0)</f>
        <v>0</v>
      </c>
      <c r="BJ935" s="20" t="s">
        <v>83</v>
      </c>
      <c r="BK935" s="219">
        <f>ROUND(I935*H935,2)</f>
        <v>0</v>
      </c>
      <c r="BL935" s="20" t="s">
        <v>261</v>
      </c>
      <c r="BM935" s="218" t="s">
        <v>1093</v>
      </c>
    </row>
    <row r="936" s="2" customFormat="1">
      <c r="A936" s="41"/>
      <c r="B936" s="42"/>
      <c r="C936" s="43"/>
      <c r="D936" s="220" t="s">
        <v>154</v>
      </c>
      <c r="E936" s="43"/>
      <c r="F936" s="221" t="s">
        <v>1094</v>
      </c>
      <c r="G936" s="43"/>
      <c r="H936" s="43"/>
      <c r="I936" s="222"/>
      <c r="J936" s="43"/>
      <c r="K936" s="43"/>
      <c r="L936" s="47"/>
      <c r="M936" s="223"/>
      <c r="N936" s="224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154</v>
      </c>
      <c r="AU936" s="20" t="s">
        <v>85</v>
      </c>
    </row>
    <row r="937" s="2" customFormat="1" ht="21.75" customHeight="1">
      <c r="A937" s="41"/>
      <c r="B937" s="42"/>
      <c r="C937" s="207" t="s">
        <v>1095</v>
      </c>
      <c r="D937" s="207" t="s">
        <v>147</v>
      </c>
      <c r="E937" s="208" t="s">
        <v>1096</v>
      </c>
      <c r="F937" s="209" t="s">
        <v>1097</v>
      </c>
      <c r="G937" s="210" t="s">
        <v>240</v>
      </c>
      <c r="H937" s="211">
        <v>2</v>
      </c>
      <c r="I937" s="212"/>
      <c r="J937" s="213">
        <f>ROUND(I937*H937,2)</f>
        <v>0</v>
      </c>
      <c r="K937" s="209" t="s">
        <v>151</v>
      </c>
      <c r="L937" s="47"/>
      <c r="M937" s="214" t="s">
        <v>19</v>
      </c>
      <c r="N937" s="215" t="s">
        <v>46</v>
      </c>
      <c r="O937" s="87"/>
      <c r="P937" s="216">
        <f>O937*H937</f>
        <v>0</v>
      </c>
      <c r="Q937" s="216">
        <v>0.00060999999999999997</v>
      </c>
      <c r="R937" s="216">
        <f>Q937*H937</f>
        <v>0.00122</v>
      </c>
      <c r="S937" s="216">
        <v>0</v>
      </c>
      <c r="T937" s="217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8" t="s">
        <v>261</v>
      </c>
      <c r="AT937" s="218" t="s">
        <v>147</v>
      </c>
      <c r="AU937" s="218" t="s">
        <v>85</v>
      </c>
      <c r="AY937" s="20" t="s">
        <v>145</v>
      </c>
      <c r="BE937" s="219">
        <f>IF(N937="základní",J937,0)</f>
        <v>0</v>
      </c>
      <c r="BF937" s="219">
        <f>IF(N937="snížená",J937,0)</f>
        <v>0</v>
      </c>
      <c r="BG937" s="219">
        <f>IF(N937="zákl. přenesená",J937,0)</f>
        <v>0</v>
      </c>
      <c r="BH937" s="219">
        <f>IF(N937="sníž. přenesená",J937,0)</f>
        <v>0</v>
      </c>
      <c r="BI937" s="219">
        <f>IF(N937="nulová",J937,0)</f>
        <v>0</v>
      </c>
      <c r="BJ937" s="20" t="s">
        <v>83</v>
      </c>
      <c r="BK937" s="219">
        <f>ROUND(I937*H937,2)</f>
        <v>0</v>
      </c>
      <c r="BL937" s="20" t="s">
        <v>261</v>
      </c>
      <c r="BM937" s="218" t="s">
        <v>1098</v>
      </c>
    </row>
    <row r="938" s="2" customFormat="1">
      <c r="A938" s="41"/>
      <c r="B938" s="42"/>
      <c r="C938" s="43"/>
      <c r="D938" s="220" t="s">
        <v>154</v>
      </c>
      <c r="E938" s="43"/>
      <c r="F938" s="221" t="s">
        <v>1099</v>
      </c>
      <c r="G938" s="43"/>
      <c r="H938" s="43"/>
      <c r="I938" s="222"/>
      <c r="J938" s="43"/>
      <c r="K938" s="43"/>
      <c r="L938" s="47"/>
      <c r="M938" s="223"/>
      <c r="N938" s="224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154</v>
      </c>
      <c r="AU938" s="20" t="s">
        <v>85</v>
      </c>
    </row>
    <row r="939" s="2" customFormat="1" ht="16.5" customHeight="1">
      <c r="A939" s="41"/>
      <c r="B939" s="42"/>
      <c r="C939" s="207" t="s">
        <v>1100</v>
      </c>
      <c r="D939" s="207" t="s">
        <v>147</v>
      </c>
      <c r="E939" s="208" t="s">
        <v>1101</v>
      </c>
      <c r="F939" s="209" t="s">
        <v>1102</v>
      </c>
      <c r="G939" s="210" t="s">
        <v>916</v>
      </c>
      <c r="H939" s="211">
        <v>1</v>
      </c>
      <c r="I939" s="212"/>
      <c r="J939" s="213">
        <f>ROUND(I939*H939,2)</f>
        <v>0</v>
      </c>
      <c r="K939" s="209" t="s">
        <v>151</v>
      </c>
      <c r="L939" s="47"/>
      <c r="M939" s="214" t="s">
        <v>19</v>
      </c>
      <c r="N939" s="215" t="s">
        <v>46</v>
      </c>
      <c r="O939" s="87"/>
      <c r="P939" s="216">
        <f>O939*H939</f>
        <v>0</v>
      </c>
      <c r="Q939" s="216">
        <v>0</v>
      </c>
      <c r="R939" s="216">
        <f>Q939*H939</f>
        <v>0</v>
      </c>
      <c r="S939" s="216">
        <v>0</v>
      </c>
      <c r="T939" s="217">
        <f>S939*H939</f>
        <v>0</v>
      </c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R939" s="218" t="s">
        <v>261</v>
      </c>
      <c r="AT939" s="218" t="s">
        <v>147</v>
      </c>
      <c r="AU939" s="218" t="s">
        <v>85</v>
      </c>
      <c r="AY939" s="20" t="s">
        <v>145</v>
      </c>
      <c r="BE939" s="219">
        <f>IF(N939="základní",J939,0)</f>
        <v>0</v>
      </c>
      <c r="BF939" s="219">
        <f>IF(N939="snížená",J939,0)</f>
        <v>0</v>
      </c>
      <c r="BG939" s="219">
        <f>IF(N939="zákl. přenesená",J939,0)</f>
        <v>0</v>
      </c>
      <c r="BH939" s="219">
        <f>IF(N939="sníž. přenesená",J939,0)</f>
        <v>0</v>
      </c>
      <c r="BI939" s="219">
        <f>IF(N939="nulová",J939,0)</f>
        <v>0</v>
      </c>
      <c r="BJ939" s="20" t="s">
        <v>83</v>
      </c>
      <c r="BK939" s="219">
        <f>ROUND(I939*H939,2)</f>
        <v>0</v>
      </c>
      <c r="BL939" s="20" t="s">
        <v>261</v>
      </c>
      <c r="BM939" s="218" t="s">
        <v>1103</v>
      </c>
    </row>
    <row r="940" s="2" customFormat="1">
      <c r="A940" s="41"/>
      <c r="B940" s="42"/>
      <c r="C940" s="43"/>
      <c r="D940" s="220" t="s">
        <v>154</v>
      </c>
      <c r="E940" s="43"/>
      <c r="F940" s="221" t="s">
        <v>1104</v>
      </c>
      <c r="G940" s="43"/>
      <c r="H940" s="43"/>
      <c r="I940" s="222"/>
      <c r="J940" s="43"/>
      <c r="K940" s="43"/>
      <c r="L940" s="47"/>
      <c r="M940" s="223"/>
      <c r="N940" s="224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154</v>
      </c>
      <c r="AU940" s="20" t="s">
        <v>85</v>
      </c>
    </row>
    <row r="941" s="2" customFormat="1" ht="16.5" customHeight="1">
      <c r="A941" s="41"/>
      <c r="B941" s="42"/>
      <c r="C941" s="207" t="s">
        <v>1105</v>
      </c>
      <c r="D941" s="207" t="s">
        <v>147</v>
      </c>
      <c r="E941" s="208" t="s">
        <v>1106</v>
      </c>
      <c r="F941" s="209" t="s">
        <v>1107</v>
      </c>
      <c r="G941" s="210" t="s">
        <v>916</v>
      </c>
      <c r="H941" s="211">
        <v>1</v>
      </c>
      <c r="I941" s="212"/>
      <c r="J941" s="213">
        <f>ROUND(I941*H941,2)</f>
        <v>0</v>
      </c>
      <c r="K941" s="209" t="s">
        <v>151</v>
      </c>
      <c r="L941" s="47"/>
      <c r="M941" s="214" t="s">
        <v>19</v>
      </c>
      <c r="N941" s="215" t="s">
        <v>46</v>
      </c>
      <c r="O941" s="87"/>
      <c r="P941" s="216">
        <f>O941*H941</f>
        <v>0</v>
      </c>
      <c r="Q941" s="216">
        <v>0</v>
      </c>
      <c r="R941" s="216">
        <f>Q941*H941</f>
        <v>0</v>
      </c>
      <c r="S941" s="216">
        <v>0</v>
      </c>
      <c r="T941" s="217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8" t="s">
        <v>261</v>
      </c>
      <c r="AT941" s="218" t="s">
        <v>147</v>
      </c>
      <c r="AU941" s="218" t="s">
        <v>85</v>
      </c>
      <c r="AY941" s="20" t="s">
        <v>145</v>
      </c>
      <c r="BE941" s="219">
        <f>IF(N941="základní",J941,0)</f>
        <v>0</v>
      </c>
      <c r="BF941" s="219">
        <f>IF(N941="snížená",J941,0)</f>
        <v>0</v>
      </c>
      <c r="BG941" s="219">
        <f>IF(N941="zákl. přenesená",J941,0)</f>
        <v>0</v>
      </c>
      <c r="BH941" s="219">
        <f>IF(N941="sníž. přenesená",J941,0)</f>
        <v>0</v>
      </c>
      <c r="BI941" s="219">
        <f>IF(N941="nulová",J941,0)</f>
        <v>0</v>
      </c>
      <c r="BJ941" s="20" t="s">
        <v>83</v>
      </c>
      <c r="BK941" s="219">
        <f>ROUND(I941*H941,2)</f>
        <v>0</v>
      </c>
      <c r="BL941" s="20" t="s">
        <v>261</v>
      </c>
      <c r="BM941" s="218" t="s">
        <v>1108</v>
      </c>
    </row>
    <row r="942" s="2" customFormat="1">
      <c r="A942" s="41"/>
      <c r="B942" s="42"/>
      <c r="C942" s="43"/>
      <c r="D942" s="220" t="s">
        <v>154</v>
      </c>
      <c r="E942" s="43"/>
      <c r="F942" s="221" t="s">
        <v>1109</v>
      </c>
      <c r="G942" s="43"/>
      <c r="H942" s="43"/>
      <c r="I942" s="222"/>
      <c r="J942" s="43"/>
      <c r="K942" s="43"/>
      <c r="L942" s="47"/>
      <c r="M942" s="223"/>
      <c r="N942" s="224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154</v>
      </c>
      <c r="AU942" s="20" t="s">
        <v>85</v>
      </c>
    </row>
    <row r="943" s="2" customFormat="1" ht="16.5" customHeight="1">
      <c r="A943" s="41"/>
      <c r="B943" s="42"/>
      <c r="C943" s="207" t="s">
        <v>1110</v>
      </c>
      <c r="D943" s="207" t="s">
        <v>147</v>
      </c>
      <c r="E943" s="208" t="s">
        <v>1111</v>
      </c>
      <c r="F943" s="209" t="s">
        <v>1112</v>
      </c>
      <c r="G943" s="210" t="s">
        <v>916</v>
      </c>
      <c r="H943" s="211">
        <v>1</v>
      </c>
      <c r="I943" s="212"/>
      <c r="J943" s="213">
        <f>ROUND(I943*H943,2)</f>
        <v>0</v>
      </c>
      <c r="K943" s="209" t="s">
        <v>151</v>
      </c>
      <c r="L943" s="47"/>
      <c r="M943" s="214" t="s">
        <v>19</v>
      </c>
      <c r="N943" s="215" t="s">
        <v>46</v>
      </c>
      <c r="O943" s="87"/>
      <c r="P943" s="216">
        <f>O943*H943</f>
        <v>0</v>
      </c>
      <c r="Q943" s="216">
        <v>0</v>
      </c>
      <c r="R943" s="216">
        <f>Q943*H943</f>
        <v>0</v>
      </c>
      <c r="S943" s="216">
        <v>0</v>
      </c>
      <c r="T943" s="217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18" t="s">
        <v>261</v>
      </c>
      <c r="AT943" s="218" t="s">
        <v>147</v>
      </c>
      <c r="AU943" s="218" t="s">
        <v>85</v>
      </c>
      <c r="AY943" s="20" t="s">
        <v>145</v>
      </c>
      <c r="BE943" s="219">
        <f>IF(N943="základní",J943,0)</f>
        <v>0</v>
      </c>
      <c r="BF943" s="219">
        <f>IF(N943="snížená",J943,0)</f>
        <v>0</v>
      </c>
      <c r="BG943" s="219">
        <f>IF(N943="zákl. přenesená",J943,0)</f>
        <v>0</v>
      </c>
      <c r="BH943" s="219">
        <f>IF(N943="sníž. přenesená",J943,0)</f>
        <v>0</v>
      </c>
      <c r="BI943" s="219">
        <f>IF(N943="nulová",J943,0)</f>
        <v>0</v>
      </c>
      <c r="BJ943" s="20" t="s">
        <v>83</v>
      </c>
      <c r="BK943" s="219">
        <f>ROUND(I943*H943,2)</f>
        <v>0</v>
      </c>
      <c r="BL943" s="20" t="s">
        <v>261</v>
      </c>
      <c r="BM943" s="218" t="s">
        <v>1113</v>
      </c>
    </row>
    <row r="944" s="2" customFormat="1">
      <c r="A944" s="41"/>
      <c r="B944" s="42"/>
      <c r="C944" s="43"/>
      <c r="D944" s="220" t="s">
        <v>154</v>
      </c>
      <c r="E944" s="43"/>
      <c r="F944" s="221" t="s">
        <v>1114</v>
      </c>
      <c r="G944" s="43"/>
      <c r="H944" s="43"/>
      <c r="I944" s="222"/>
      <c r="J944" s="43"/>
      <c r="K944" s="43"/>
      <c r="L944" s="47"/>
      <c r="M944" s="223"/>
      <c r="N944" s="224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154</v>
      </c>
      <c r="AU944" s="20" t="s">
        <v>85</v>
      </c>
    </row>
    <row r="945" s="2" customFormat="1" ht="16.5" customHeight="1">
      <c r="A945" s="41"/>
      <c r="B945" s="42"/>
      <c r="C945" s="207" t="s">
        <v>1115</v>
      </c>
      <c r="D945" s="207" t="s">
        <v>147</v>
      </c>
      <c r="E945" s="208" t="s">
        <v>1116</v>
      </c>
      <c r="F945" s="209" t="s">
        <v>1117</v>
      </c>
      <c r="G945" s="210" t="s">
        <v>240</v>
      </c>
      <c r="H945" s="211">
        <v>1</v>
      </c>
      <c r="I945" s="212"/>
      <c r="J945" s="213">
        <f>ROUND(I945*H945,2)</f>
        <v>0</v>
      </c>
      <c r="K945" s="209" t="s">
        <v>151</v>
      </c>
      <c r="L945" s="47"/>
      <c r="M945" s="214" t="s">
        <v>19</v>
      </c>
      <c r="N945" s="215" t="s">
        <v>46</v>
      </c>
      <c r="O945" s="87"/>
      <c r="P945" s="216">
        <f>O945*H945</f>
        <v>0</v>
      </c>
      <c r="Q945" s="216">
        <v>0.00027999999999999998</v>
      </c>
      <c r="R945" s="216">
        <f>Q945*H945</f>
        <v>0.00027999999999999998</v>
      </c>
      <c r="S945" s="216">
        <v>0</v>
      </c>
      <c r="T945" s="217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8" t="s">
        <v>261</v>
      </c>
      <c r="AT945" s="218" t="s">
        <v>147</v>
      </c>
      <c r="AU945" s="218" t="s">
        <v>85</v>
      </c>
      <c r="AY945" s="20" t="s">
        <v>145</v>
      </c>
      <c r="BE945" s="219">
        <f>IF(N945="základní",J945,0)</f>
        <v>0</v>
      </c>
      <c r="BF945" s="219">
        <f>IF(N945="snížená",J945,0)</f>
        <v>0</v>
      </c>
      <c r="BG945" s="219">
        <f>IF(N945="zákl. přenesená",J945,0)</f>
        <v>0</v>
      </c>
      <c r="BH945" s="219">
        <f>IF(N945="sníž. přenesená",J945,0)</f>
        <v>0</v>
      </c>
      <c r="BI945" s="219">
        <f>IF(N945="nulová",J945,0)</f>
        <v>0</v>
      </c>
      <c r="BJ945" s="20" t="s">
        <v>83</v>
      </c>
      <c r="BK945" s="219">
        <f>ROUND(I945*H945,2)</f>
        <v>0</v>
      </c>
      <c r="BL945" s="20" t="s">
        <v>261</v>
      </c>
      <c r="BM945" s="218" t="s">
        <v>1118</v>
      </c>
    </row>
    <row r="946" s="2" customFormat="1">
      <c r="A946" s="41"/>
      <c r="B946" s="42"/>
      <c r="C946" s="43"/>
      <c r="D946" s="220" t="s">
        <v>154</v>
      </c>
      <c r="E946" s="43"/>
      <c r="F946" s="221" t="s">
        <v>1119</v>
      </c>
      <c r="G946" s="43"/>
      <c r="H946" s="43"/>
      <c r="I946" s="222"/>
      <c r="J946" s="43"/>
      <c r="K946" s="43"/>
      <c r="L946" s="47"/>
      <c r="M946" s="223"/>
      <c r="N946" s="224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154</v>
      </c>
      <c r="AU946" s="20" t="s">
        <v>85</v>
      </c>
    </row>
    <row r="947" s="2" customFormat="1" ht="16.5" customHeight="1">
      <c r="A947" s="41"/>
      <c r="B947" s="42"/>
      <c r="C947" s="207" t="s">
        <v>1120</v>
      </c>
      <c r="D947" s="207" t="s">
        <v>147</v>
      </c>
      <c r="E947" s="208" t="s">
        <v>1121</v>
      </c>
      <c r="F947" s="209" t="s">
        <v>1122</v>
      </c>
      <c r="G947" s="210" t="s">
        <v>240</v>
      </c>
      <c r="H947" s="211">
        <v>2</v>
      </c>
      <c r="I947" s="212"/>
      <c r="J947" s="213">
        <f>ROUND(I947*H947,2)</f>
        <v>0</v>
      </c>
      <c r="K947" s="209" t="s">
        <v>151</v>
      </c>
      <c r="L947" s="47"/>
      <c r="M947" s="214" t="s">
        <v>19</v>
      </c>
      <c r="N947" s="215" t="s">
        <v>46</v>
      </c>
      <c r="O947" s="87"/>
      <c r="P947" s="216">
        <f>O947*H947</f>
        <v>0</v>
      </c>
      <c r="Q947" s="216">
        <v>0.00069999999999999999</v>
      </c>
      <c r="R947" s="216">
        <f>Q947*H947</f>
        <v>0.0014</v>
      </c>
      <c r="S947" s="216">
        <v>0</v>
      </c>
      <c r="T947" s="217">
        <f>S947*H947</f>
        <v>0</v>
      </c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R947" s="218" t="s">
        <v>261</v>
      </c>
      <c r="AT947" s="218" t="s">
        <v>147</v>
      </c>
      <c r="AU947" s="218" t="s">
        <v>85</v>
      </c>
      <c r="AY947" s="20" t="s">
        <v>145</v>
      </c>
      <c r="BE947" s="219">
        <f>IF(N947="základní",J947,0)</f>
        <v>0</v>
      </c>
      <c r="BF947" s="219">
        <f>IF(N947="snížená",J947,0)</f>
        <v>0</v>
      </c>
      <c r="BG947" s="219">
        <f>IF(N947="zákl. přenesená",J947,0)</f>
        <v>0</v>
      </c>
      <c r="BH947" s="219">
        <f>IF(N947="sníž. přenesená",J947,0)</f>
        <v>0</v>
      </c>
      <c r="BI947" s="219">
        <f>IF(N947="nulová",J947,0)</f>
        <v>0</v>
      </c>
      <c r="BJ947" s="20" t="s">
        <v>83</v>
      </c>
      <c r="BK947" s="219">
        <f>ROUND(I947*H947,2)</f>
        <v>0</v>
      </c>
      <c r="BL947" s="20" t="s">
        <v>261</v>
      </c>
      <c r="BM947" s="218" t="s">
        <v>1123</v>
      </c>
    </row>
    <row r="948" s="2" customFormat="1">
      <c r="A948" s="41"/>
      <c r="B948" s="42"/>
      <c r="C948" s="43"/>
      <c r="D948" s="220" t="s">
        <v>154</v>
      </c>
      <c r="E948" s="43"/>
      <c r="F948" s="221" t="s">
        <v>1124</v>
      </c>
      <c r="G948" s="43"/>
      <c r="H948" s="43"/>
      <c r="I948" s="222"/>
      <c r="J948" s="43"/>
      <c r="K948" s="43"/>
      <c r="L948" s="47"/>
      <c r="M948" s="223"/>
      <c r="N948" s="224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154</v>
      </c>
      <c r="AU948" s="20" t="s">
        <v>85</v>
      </c>
    </row>
    <row r="949" s="2" customFormat="1" ht="24.15" customHeight="1">
      <c r="A949" s="41"/>
      <c r="B949" s="42"/>
      <c r="C949" s="207" t="s">
        <v>1125</v>
      </c>
      <c r="D949" s="207" t="s">
        <v>147</v>
      </c>
      <c r="E949" s="208" t="s">
        <v>1126</v>
      </c>
      <c r="F949" s="209" t="s">
        <v>1127</v>
      </c>
      <c r="G949" s="210" t="s">
        <v>720</v>
      </c>
      <c r="H949" s="279"/>
      <c r="I949" s="212"/>
      <c r="J949" s="213">
        <f>ROUND(I949*H949,2)</f>
        <v>0</v>
      </c>
      <c r="K949" s="209" t="s">
        <v>151</v>
      </c>
      <c r="L949" s="47"/>
      <c r="M949" s="214" t="s">
        <v>19</v>
      </c>
      <c r="N949" s="215" t="s">
        <v>46</v>
      </c>
      <c r="O949" s="87"/>
      <c r="P949" s="216">
        <f>O949*H949</f>
        <v>0</v>
      </c>
      <c r="Q949" s="216">
        <v>0</v>
      </c>
      <c r="R949" s="216">
        <f>Q949*H949</f>
        <v>0</v>
      </c>
      <c r="S949" s="216">
        <v>0</v>
      </c>
      <c r="T949" s="217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8" t="s">
        <v>261</v>
      </c>
      <c r="AT949" s="218" t="s">
        <v>147</v>
      </c>
      <c r="AU949" s="218" t="s">
        <v>85</v>
      </c>
      <c r="AY949" s="20" t="s">
        <v>145</v>
      </c>
      <c r="BE949" s="219">
        <f>IF(N949="základní",J949,0)</f>
        <v>0</v>
      </c>
      <c r="BF949" s="219">
        <f>IF(N949="snížená",J949,0)</f>
        <v>0</v>
      </c>
      <c r="BG949" s="219">
        <f>IF(N949="zákl. přenesená",J949,0)</f>
        <v>0</v>
      </c>
      <c r="BH949" s="219">
        <f>IF(N949="sníž. přenesená",J949,0)</f>
        <v>0</v>
      </c>
      <c r="BI949" s="219">
        <f>IF(N949="nulová",J949,0)</f>
        <v>0</v>
      </c>
      <c r="BJ949" s="20" t="s">
        <v>83</v>
      </c>
      <c r="BK949" s="219">
        <f>ROUND(I949*H949,2)</f>
        <v>0</v>
      </c>
      <c r="BL949" s="20" t="s">
        <v>261</v>
      </c>
      <c r="BM949" s="218" t="s">
        <v>1128</v>
      </c>
    </row>
    <row r="950" s="2" customFormat="1">
      <c r="A950" s="41"/>
      <c r="B950" s="42"/>
      <c r="C950" s="43"/>
      <c r="D950" s="220" t="s">
        <v>154</v>
      </c>
      <c r="E950" s="43"/>
      <c r="F950" s="221" t="s">
        <v>1129</v>
      </c>
      <c r="G950" s="43"/>
      <c r="H950" s="43"/>
      <c r="I950" s="222"/>
      <c r="J950" s="43"/>
      <c r="K950" s="43"/>
      <c r="L950" s="47"/>
      <c r="M950" s="223"/>
      <c r="N950" s="224"/>
      <c r="O950" s="87"/>
      <c r="P950" s="87"/>
      <c r="Q950" s="87"/>
      <c r="R950" s="87"/>
      <c r="S950" s="87"/>
      <c r="T950" s="88"/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T950" s="20" t="s">
        <v>154</v>
      </c>
      <c r="AU950" s="20" t="s">
        <v>85</v>
      </c>
    </row>
    <row r="951" s="12" customFormat="1" ht="22.8" customHeight="1">
      <c r="A951" s="12"/>
      <c r="B951" s="191"/>
      <c r="C951" s="192"/>
      <c r="D951" s="193" t="s">
        <v>74</v>
      </c>
      <c r="E951" s="205" t="s">
        <v>1130</v>
      </c>
      <c r="F951" s="205" t="s">
        <v>1131</v>
      </c>
      <c r="G951" s="192"/>
      <c r="H951" s="192"/>
      <c r="I951" s="195"/>
      <c r="J951" s="206">
        <f>BK951</f>
        <v>0</v>
      </c>
      <c r="K951" s="192"/>
      <c r="L951" s="197"/>
      <c r="M951" s="198"/>
      <c r="N951" s="199"/>
      <c r="O951" s="199"/>
      <c r="P951" s="200">
        <f>SUM(P952:P968)</f>
        <v>0</v>
      </c>
      <c r="Q951" s="199"/>
      <c r="R951" s="200">
        <f>SUM(R952:R968)</f>
        <v>0.016629999999999999</v>
      </c>
      <c r="S951" s="199"/>
      <c r="T951" s="201">
        <f>SUM(T952:T968)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02" t="s">
        <v>85</v>
      </c>
      <c r="AT951" s="203" t="s">
        <v>74</v>
      </c>
      <c r="AU951" s="203" t="s">
        <v>83</v>
      </c>
      <c r="AY951" s="202" t="s">
        <v>145</v>
      </c>
      <c r="BK951" s="204">
        <f>SUM(BK952:BK968)</f>
        <v>0</v>
      </c>
    </row>
    <row r="952" s="2" customFormat="1" ht="16.5" customHeight="1">
      <c r="A952" s="41"/>
      <c r="B952" s="42"/>
      <c r="C952" s="207" t="s">
        <v>1132</v>
      </c>
      <c r="D952" s="207" t="s">
        <v>147</v>
      </c>
      <c r="E952" s="208" t="s">
        <v>1133</v>
      </c>
      <c r="F952" s="209" t="s">
        <v>1134</v>
      </c>
      <c r="G952" s="210" t="s">
        <v>611</v>
      </c>
      <c r="H952" s="211">
        <v>1</v>
      </c>
      <c r="I952" s="212"/>
      <c r="J952" s="213">
        <f>ROUND(I952*H952,2)</f>
        <v>0</v>
      </c>
      <c r="K952" s="209" t="s">
        <v>151</v>
      </c>
      <c r="L952" s="47"/>
      <c r="M952" s="214" t="s">
        <v>19</v>
      </c>
      <c r="N952" s="215" t="s">
        <v>46</v>
      </c>
      <c r="O952" s="87"/>
      <c r="P952" s="216">
        <f>O952*H952</f>
        <v>0</v>
      </c>
      <c r="Q952" s="216">
        <v>0.0035999999999999999</v>
      </c>
      <c r="R952" s="216">
        <f>Q952*H952</f>
        <v>0.0035999999999999999</v>
      </c>
      <c r="S952" s="216">
        <v>0</v>
      </c>
      <c r="T952" s="217">
        <f>S952*H952</f>
        <v>0</v>
      </c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R952" s="218" t="s">
        <v>261</v>
      </c>
      <c r="AT952" s="218" t="s">
        <v>147</v>
      </c>
      <c r="AU952" s="218" t="s">
        <v>85</v>
      </c>
      <c r="AY952" s="20" t="s">
        <v>145</v>
      </c>
      <c r="BE952" s="219">
        <f>IF(N952="základní",J952,0)</f>
        <v>0</v>
      </c>
      <c r="BF952" s="219">
        <f>IF(N952="snížená",J952,0)</f>
        <v>0</v>
      </c>
      <c r="BG952" s="219">
        <f>IF(N952="zákl. přenesená",J952,0)</f>
        <v>0</v>
      </c>
      <c r="BH952" s="219">
        <f>IF(N952="sníž. přenesená",J952,0)</f>
        <v>0</v>
      </c>
      <c r="BI952" s="219">
        <f>IF(N952="nulová",J952,0)</f>
        <v>0</v>
      </c>
      <c r="BJ952" s="20" t="s">
        <v>83</v>
      </c>
      <c r="BK952" s="219">
        <f>ROUND(I952*H952,2)</f>
        <v>0</v>
      </c>
      <c r="BL952" s="20" t="s">
        <v>261</v>
      </c>
      <c r="BM952" s="218" t="s">
        <v>1135</v>
      </c>
    </row>
    <row r="953" s="2" customFormat="1">
      <c r="A953" s="41"/>
      <c r="B953" s="42"/>
      <c r="C953" s="43"/>
      <c r="D953" s="220" t="s">
        <v>154</v>
      </c>
      <c r="E953" s="43"/>
      <c r="F953" s="221" t="s">
        <v>1136</v>
      </c>
      <c r="G953" s="43"/>
      <c r="H953" s="43"/>
      <c r="I953" s="222"/>
      <c r="J953" s="43"/>
      <c r="K953" s="43"/>
      <c r="L953" s="47"/>
      <c r="M953" s="223"/>
      <c r="N953" s="224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154</v>
      </c>
      <c r="AU953" s="20" t="s">
        <v>85</v>
      </c>
    </row>
    <row r="954" s="13" customFormat="1">
      <c r="A954" s="13"/>
      <c r="B954" s="225"/>
      <c r="C954" s="226"/>
      <c r="D954" s="227" t="s">
        <v>156</v>
      </c>
      <c r="E954" s="228" t="s">
        <v>19</v>
      </c>
      <c r="F954" s="229" t="s">
        <v>1137</v>
      </c>
      <c r="G954" s="226"/>
      <c r="H954" s="228" t="s">
        <v>19</v>
      </c>
      <c r="I954" s="230"/>
      <c r="J954" s="226"/>
      <c r="K954" s="226"/>
      <c r="L954" s="231"/>
      <c r="M954" s="232"/>
      <c r="N954" s="233"/>
      <c r="O954" s="233"/>
      <c r="P954" s="233"/>
      <c r="Q954" s="233"/>
      <c r="R954" s="233"/>
      <c r="S954" s="233"/>
      <c r="T954" s="23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5" t="s">
        <v>156</v>
      </c>
      <c r="AU954" s="235" t="s">
        <v>85</v>
      </c>
      <c r="AV954" s="13" t="s">
        <v>83</v>
      </c>
      <c r="AW954" s="13" t="s">
        <v>37</v>
      </c>
      <c r="AX954" s="13" t="s">
        <v>75</v>
      </c>
      <c r="AY954" s="235" t="s">
        <v>145</v>
      </c>
    </row>
    <row r="955" s="14" customFormat="1">
      <c r="A955" s="14"/>
      <c r="B955" s="236"/>
      <c r="C955" s="237"/>
      <c r="D955" s="227" t="s">
        <v>156</v>
      </c>
      <c r="E955" s="238" t="s">
        <v>19</v>
      </c>
      <c r="F955" s="239" t="s">
        <v>83</v>
      </c>
      <c r="G955" s="237"/>
      <c r="H955" s="240">
        <v>1</v>
      </c>
      <c r="I955" s="241"/>
      <c r="J955" s="237"/>
      <c r="K955" s="237"/>
      <c r="L955" s="242"/>
      <c r="M955" s="243"/>
      <c r="N955" s="244"/>
      <c r="O955" s="244"/>
      <c r="P955" s="244"/>
      <c r="Q955" s="244"/>
      <c r="R955" s="244"/>
      <c r="S955" s="244"/>
      <c r="T955" s="245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6" t="s">
        <v>156</v>
      </c>
      <c r="AU955" s="246" t="s">
        <v>85</v>
      </c>
      <c r="AV955" s="14" t="s">
        <v>85</v>
      </c>
      <c r="AW955" s="14" t="s">
        <v>37</v>
      </c>
      <c r="AX955" s="14" t="s">
        <v>75</v>
      </c>
      <c r="AY955" s="246" t="s">
        <v>145</v>
      </c>
    </row>
    <row r="956" s="16" customFormat="1">
      <c r="A956" s="16"/>
      <c r="B956" s="258"/>
      <c r="C956" s="259"/>
      <c r="D956" s="227" t="s">
        <v>156</v>
      </c>
      <c r="E956" s="260" t="s">
        <v>19</v>
      </c>
      <c r="F956" s="261" t="s">
        <v>166</v>
      </c>
      <c r="G956" s="259"/>
      <c r="H956" s="262">
        <v>1</v>
      </c>
      <c r="I956" s="263"/>
      <c r="J956" s="259"/>
      <c r="K956" s="259"/>
      <c r="L956" s="264"/>
      <c r="M956" s="265"/>
      <c r="N956" s="266"/>
      <c r="O956" s="266"/>
      <c r="P956" s="266"/>
      <c r="Q956" s="266"/>
      <c r="R956" s="266"/>
      <c r="S956" s="266"/>
      <c r="T956" s="267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T956" s="268" t="s">
        <v>156</v>
      </c>
      <c r="AU956" s="268" t="s">
        <v>85</v>
      </c>
      <c r="AV956" s="16" t="s">
        <v>152</v>
      </c>
      <c r="AW956" s="16" t="s">
        <v>37</v>
      </c>
      <c r="AX956" s="16" t="s">
        <v>83</v>
      </c>
      <c r="AY956" s="268" t="s">
        <v>145</v>
      </c>
    </row>
    <row r="957" s="2" customFormat="1" ht="16.5" customHeight="1">
      <c r="A957" s="41"/>
      <c r="B957" s="42"/>
      <c r="C957" s="207" t="s">
        <v>1138</v>
      </c>
      <c r="D957" s="207" t="s">
        <v>147</v>
      </c>
      <c r="E957" s="208" t="s">
        <v>1139</v>
      </c>
      <c r="F957" s="209" t="s">
        <v>1140</v>
      </c>
      <c r="G957" s="210" t="s">
        <v>611</v>
      </c>
      <c r="H957" s="211">
        <v>1</v>
      </c>
      <c r="I957" s="212"/>
      <c r="J957" s="213">
        <f>ROUND(I957*H957,2)</f>
        <v>0</v>
      </c>
      <c r="K957" s="209" t="s">
        <v>151</v>
      </c>
      <c r="L957" s="47"/>
      <c r="M957" s="214" t="s">
        <v>19</v>
      </c>
      <c r="N957" s="215" t="s">
        <v>46</v>
      </c>
      <c r="O957" s="87"/>
      <c r="P957" s="216">
        <f>O957*H957</f>
        <v>0</v>
      </c>
      <c r="Q957" s="216">
        <v>0.0035999999999999999</v>
      </c>
      <c r="R957" s="216">
        <f>Q957*H957</f>
        <v>0.0035999999999999999</v>
      </c>
      <c r="S957" s="216">
        <v>0</v>
      </c>
      <c r="T957" s="217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18" t="s">
        <v>261</v>
      </c>
      <c r="AT957" s="218" t="s">
        <v>147</v>
      </c>
      <c r="AU957" s="218" t="s">
        <v>85</v>
      </c>
      <c r="AY957" s="20" t="s">
        <v>145</v>
      </c>
      <c r="BE957" s="219">
        <f>IF(N957="základní",J957,0)</f>
        <v>0</v>
      </c>
      <c r="BF957" s="219">
        <f>IF(N957="snížená",J957,0)</f>
        <v>0</v>
      </c>
      <c r="BG957" s="219">
        <f>IF(N957="zákl. přenesená",J957,0)</f>
        <v>0</v>
      </c>
      <c r="BH957" s="219">
        <f>IF(N957="sníž. přenesená",J957,0)</f>
        <v>0</v>
      </c>
      <c r="BI957" s="219">
        <f>IF(N957="nulová",J957,0)</f>
        <v>0</v>
      </c>
      <c r="BJ957" s="20" t="s">
        <v>83</v>
      </c>
      <c r="BK957" s="219">
        <f>ROUND(I957*H957,2)</f>
        <v>0</v>
      </c>
      <c r="BL957" s="20" t="s">
        <v>261</v>
      </c>
      <c r="BM957" s="218" t="s">
        <v>1141</v>
      </c>
    </row>
    <row r="958" s="2" customFormat="1">
      <c r="A958" s="41"/>
      <c r="B958" s="42"/>
      <c r="C958" s="43"/>
      <c r="D958" s="220" t="s">
        <v>154</v>
      </c>
      <c r="E958" s="43"/>
      <c r="F958" s="221" t="s">
        <v>1142</v>
      </c>
      <c r="G958" s="43"/>
      <c r="H958" s="43"/>
      <c r="I958" s="222"/>
      <c r="J958" s="43"/>
      <c r="K958" s="43"/>
      <c r="L958" s="47"/>
      <c r="M958" s="223"/>
      <c r="N958" s="224"/>
      <c r="O958" s="87"/>
      <c r="P958" s="87"/>
      <c r="Q958" s="87"/>
      <c r="R958" s="87"/>
      <c r="S958" s="87"/>
      <c r="T958" s="88"/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T958" s="20" t="s">
        <v>154</v>
      </c>
      <c r="AU958" s="20" t="s">
        <v>85</v>
      </c>
    </row>
    <row r="959" s="13" customFormat="1">
      <c r="A959" s="13"/>
      <c r="B959" s="225"/>
      <c r="C959" s="226"/>
      <c r="D959" s="227" t="s">
        <v>156</v>
      </c>
      <c r="E959" s="228" t="s">
        <v>19</v>
      </c>
      <c r="F959" s="229" t="s">
        <v>1137</v>
      </c>
      <c r="G959" s="226"/>
      <c r="H959" s="228" t="s">
        <v>19</v>
      </c>
      <c r="I959" s="230"/>
      <c r="J959" s="226"/>
      <c r="K959" s="226"/>
      <c r="L959" s="231"/>
      <c r="M959" s="232"/>
      <c r="N959" s="233"/>
      <c r="O959" s="233"/>
      <c r="P959" s="233"/>
      <c r="Q959" s="233"/>
      <c r="R959" s="233"/>
      <c r="S959" s="233"/>
      <c r="T959" s="234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5" t="s">
        <v>156</v>
      </c>
      <c r="AU959" s="235" t="s">
        <v>85</v>
      </c>
      <c r="AV959" s="13" t="s">
        <v>83</v>
      </c>
      <c r="AW959" s="13" t="s">
        <v>37</v>
      </c>
      <c r="AX959" s="13" t="s">
        <v>75</v>
      </c>
      <c r="AY959" s="235" t="s">
        <v>145</v>
      </c>
    </row>
    <row r="960" s="14" customFormat="1">
      <c r="A960" s="14"/>
      <c r="B960" s="236"/>
      <c r="C960" s="237"/>
      <c r="D960" s="227" t="s">
        <v>156</v>
      </c>
      <c r="E960" s="238" t="s">
        <v>19</v>
      </c>
      <c r="F960" s="239" t="s">
        <v>83</v>
      </c>
      <c r="G960" s="237"/>
      <c r="H960" s="240">
        <v>1</v>
      </c>
      <c r="I960" s="241"/>
      <c r="J960" s="237"/>
      <c r="K960" s="237"/>
      <c r="L960" s="242"/>
      <c r="M960" s="243"/>
      <c r="N960" s="244"/>
      <c r="O960" s="244"/>
      <c r="P960" s="244"/>
      <c r="Q960" s="244"/>
      <c r="R960" s="244"/>
      <c r="S960" s="244"/>
      <c r="T960" s="245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6" t="s">
        <v>156</v>
      </c>
      <c r="AU960" s="246" t="s">
        <v>85</v>
      </c>
      <c r="AV960" s="14" t="s">
        <v>85</v>
      </c>
      <c r="AW960" s="14" t="s">
        <v>37</v>
      </c>
      <c r="AX960" s="14" t="s">
        <v>75</v>
      </c>
      <c r="AY960" s="246" t="s">
        <v>145</v>
      </c>
    </row>
    <row r="961" s="16" customFormat="1">
      <c r="A961" s="16"/>
      <c r="B961" s="258"/>
      <c r="C961" s="259"/>
      <c r="D961" s="227" t="s">
        <v>156</v>
      </c>
      <c r="E961" s="260" t="s">
        <v>19</v>
      </c>
      <c r="F961" s="261" t="s">
        <v>166</v>
      </c>
      <c r="G961" s="259"/>
      <c r="H961" s="262">
        <v>1</v>
      </c>
      <c r="I961" s="263"/>
      <c r="J961" s="259"/>
      <c r="K961" s="259"/>
      <c r="L961" s="264"/>
      <c r="M961" s="265"/>
      <c r="N961" s="266"/>
      <c r="O961" s="266"/>
      <c r="P961" s="266"/>
      <c r="Q961" s="266"/>
      <c r="R961" s="266"/>
      <c r="S961" s="266"/>
      <c r="T961" s="267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T961" s="268" t="s">
        <v>156</v>
      </c>
      <c r="AU961" s="268" t="s">
        <v>85</v>
      </c>
      <c r="AV961" s="16" t="s">
        <v>152</v>
      </c>
      <c r="AW961" s="16" t="s">
        <v>37</v>
      </c>
      <c r="AX961" s="16" t="s">
        <v>83</v>
      </c>
      <c r="AY961" s="268" t="s">
        <v>145</v>
      </c>
    </row>
    <row r="962" s="2" customFormat="1" ht="16.5" customHeight="1">
      <c r="A962" s="41"/>
      <c r="B962" s="42"/>
      <c r="C962" s="207" t="s">
        <v>1143</v>
      </c>
      <c r="D962" s="207" t="s">
        <v>147</v>
      </c>
      <c r="E962" s="208" t="s">
        <v>1144</v>
      </c>
      <c r="F962" s="209" t="s">
        <v>1145</v>
      </c>
      <c r="G962" s="210" t="s">
        <v>611</v>
      </c>
      <c r="H962" s="211">
        <v>1</v>
      </c>
      <c r="I962" s="212"/>
      <c r="J962" s="213">
        <f>ROUND(I962*H962,2)</f>
        <v>0</v>
      </c>
      <c r="K962" s="209" t="s">
        <v>151</v>
      </c>
      <c r="L962" s="47"/>
      <c r="M962" s="214" t="s">
        <v>19</v>
      </c>
      <c r="N962" s="215" t="s">
        <v>46</v>
      </c>
      <c r="O962" s="87"/>
      <c r="P962" s="216">
        <f>O962*H962</f>
        <v>0</v>
      </c>
      <c r="Q962" s="216">
        <v>0.0035999999999999999</v>
      </c>
      <c r="R962" s="216">
        <f>Q962*H962</f>
        <v>0.0035999999999999999</v>
      </c>
      <c r="S962" s="216">
        <v>0</v>
      </c>
      <c r="T962" s="217">
        <f>S962*H962</f>
        <v>0</v>
      </c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R962" s="218" t="s">
        <v>261</v>
      </c>
      <c r="AT962" s="218" t="s">
        <v>147</v>
      </c>
      <c r="AU962" s="218" t="s">
        <v>85</v>
      </c>
      <c r="AY962" s="20" t="s">
        <v>145</v>
      </c>
      <c r="BE962" s="219">
        <f>IF(N962="základní",J962,0)</f>
        <v>0</v>
      </c>
      <c r="BF962" s="219">
        <f>IF(N962="snížená",J962,0)</f>
        <v>0</v>
      </c>
      <c r="BG962" s="219">
        <f>IF(N962="zákl. přenesená",J962,0)</f>
        <v>0</v>
      </c>
      <c r="BH962" s="219">
        <f>IF(N962="sníž. přenesená",J962,0)</f>
        <v>0</v>
      </c>
      <c r="BI962" s="219">
        <f>IF(N962="nulová",J962,0)</f>
        <v>0</v>
      </c>
      <c r="BJ962" s="20" t="s">
        <v>83</v>
      </c>
      <c r="BK962" s="219">
        <f>ROUND(I962*H962,2)</f>
        <v>0</v>
      </c>
      <c r="BL962" s="20" t="s">
        <v>261</v>
      </c>
      <c r="BM962" s="218" t="s">
        <v>1146</v>
      </c>
    </row>
    <row r="963" s="2" customFormat="1">
      <c r="A963" s="41"/>
      <c r="B963" s="42"/>
      <c r="C963" s="43"/>
      <c r="D963" s="220" t="s">
        <v>154</v>
      </c>
      <c r="E963" s="43"/>
      <c r="F963" s="221" t="s">
        <v>1147</v>
      </c>
      <c r="G963" s="43"/>
      <c r="H963" s="43"/>
      <c r="I963" s="222"/>
      <c r="J963" s="43"/>
      <c r="K963" s="43"/>
      <c r="L963" s="47"/>
      <c r="M963" s="223"/>
      <c r="N963" s="224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20" t="s">
        <v>154</v>
      </c>
      <c r="AU963" s="20" t="s">
        <v>85</v>
      </c>
    </row>
    <row r="964" s="13" customFormat="1">
      <c r="A964" s="13"/>
      <c r="B964" s="225"/>
      <c r="C964" s="226"/>
      <c r="D964" s="227" t="s">
        <v>156</v>
      </c>
      <c r="E964" s="228" t="s">
        <v>19</v>
      </c>
      <c r="F964" s="229" t="s">
        <v>1137</v>
      </c>
      <c r="G964" s="226"/>
      <c r="H964" s="228" t="s">
        <v>19</v>
      </c>
      <c r="I964" s="230"/>
      <c r="J964" s="226"/>
      <c r="K964" s="226"/>
      <c r="L964" s="231"/>
      <c r="M964" s="232"/>
      <c r="N964" s="233"/>
      <c r="O964" s="233"/>
      <c r="P964" s="233"/>
      <c r="Q964" s="233"/>
      <c r="R964" s="233"/>
      <c r="S964" s="233"/>
      <c r="T964" s="234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5" t="s">
        <v>156</v>
      </c>
      <c r="AU964" s="235" t="s">
        <v>85</v>
      </c>
      <c r="AV964" s="13" t="s">
        <v>83</v>
      </c>
      <c r="AW964" s="13" t="s">
        <v>37</v>
      </c>
      <c r="AX964" s="13" t="s">
        <v>75</v>
      </c>
      <c r="AY964" s="235" t="s">
        <v>145</v>
      </c>
    </row>
    <row r="965" s="14" customFormat="1">
      <c r="A965" s="14"/>
      <c r="B965" s="236"/>
      <c r="C965" s="237"/>
      <c r="D965" s="227" t="s">
        <v>156</v>
      </c>
      <c r="E965" s="238" t="s">
        <v>19</v>
      </c>
      <c r="F965" s="239" t="s">
        <v>83</v>
      </c>
      <c r="G965" s="237"/>
      <c r="H965" s="240">
        <v>1</v>
      </c>
      <c r="I965" s="241"/>
      <c r="J965" s="237"/>
      <c r="K965" s="237"/>
      <c r="L965" s="242"/>
      <c r="M965" s="243"/>
      <c r="N965" s="244"/>
      <c r="O965" s="244"/>
      <c r="P965" s="244"/>
      <c r="Q965" s="244"/>
      <c r="R965" s="244"/>
      <c r="S965" s="244"/>
      <c r="T965" s="245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6" t="s">
        <v>156</v>
      </c>
      <c r="AU965" s="246" t="s">
        <v>85</v>
      </c>
      <c r="AV965" s="14" t="s">
        <v>85</v>
      </c>
      <c r="AW965" s="14" t="s">
        <v>37</v>
      </c>
      <c r="AX965" s="14" t="s">
        <v>75</v>
      </c>
      <c r="AY965" s="246" t="s">
        <v>145</v>
      </c>
    </row>
    <row r="966" s="16" customFormat="1">
      <c r="A966" s="16"/>
      <c r="B966" s="258"/>
      <c r="C966" s="259"/>
      <c r="D966" s="227" t="s">
        <v>156</v>
      </c>
      <c r="E966" s="260" t="s">
        <v>19</v>
      </c>
      <c r="F966" s="261" t="s">
        <v>166</v>
      </c>
      <c r="G966" s="259"/>
      <c r="H966" s="262">
        <v>1</v>
      </c>
      <c r="I966" s="263"/>
      <c r="J966" s="259"/>
      <c r="K966" s="259"/>
      <c r="L966" s="264"/>
      <c r="M966" s="265"/>
      <c r="N966" s="266"/>
      <c r="O966" s="266"/>
      <c r="P966" s="266"/>
      <c r="Q966" s="266"/>
      <c r="R966" s="266"/>
      <c r="S966" s="266"/>
      <c r="T966" s="267"/>
      <c r="U966" s="16"/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T966" s="268" t="s">
        <v>156</v>
      </c>
      <c r="AU966" s="268" t="s">
        <v>85</v>
      </c>
      <c r="AV966" s="16" t="s">
        <v>152</v>
      </c>
      <c r="AW966" s="16" t="s">
        <v>37</v>
      </c>
      <c r="AX966" s="16" t="s">
        <v>83</v>
      </c>
      <c r="AY966" s="268" t="s">
        <v>145</v>
      </c>
    </row>
    <row r="967" s="2" customFormat="1" ht="24.15" customHeight="1">
      <c r="A967" s="41"/>
      <c r="B967" s="42"/>
      <c r="C967" s="207" t="s">
        <v>1148</v>
      </c>
      <c r="D967" s="207" t="s">
        <v>147</v>
      </c>
      <c r="E967" s="208" t="s">
        <v>1149</v>
      </c>
      <c r="F967" s="209" t="s">
        <v>1150</v>
      </c>
      <c r="G967" s="210" t="s">
        <v>611</v>
      </c>
      <c r="H967" s="211">
        <v>1</v>
      </c>
      <c r="I967" s="212"/>
      <c r="J967" s="213">
        <f>ROUND(I967*H967,2)</f>
        <v>0</v>
      </c>
      <c r="K967" s="209" t="s">
        <v>151</v>
      </c>
      <c r="L967" s="47"/>
      <c r="M967" s="214" t="s">
        <v>19</v>
      </c>
      <c r="N967" s="215" t="s">
        <v>46</v>
      </c>
      <c r="O967" s="87"/>
      <c r="P967" s="216">
        <f>O967*H967</f>
        <v>0</v>
      </c>
      <c r="Q967" s="216">
        <v>0.0058300000000000001</v>
      </c>
      <c r="R967" s="216">
        <f>Q967*H967</f>
        <v>0.0058300000000000001</v>
      </c>
      <c r="S967" s="216">
        <v>0</v>
      </c>
      <c r="T967" s="217">
        <f>S967*H967</f>
        <v>0</v>
      </c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R967" s="218" t="s">
        <v>261</v>
      </c>
      <c r="AT967" s="218" t="s">
        <v>147</v>
      </c>
      <c r="AU967" s="218" t="s">
        <v>85</v>
      </c>
      <c r="AY967" s="20" t="s">
        <v>145</v>
      </c>
      <c r="BE967" s="219">
        <f>IF(N967="základní",J967,0)</f>
        <v>0</v>
      </c>
      <c r="BF967" s="219">
        <f>IF(N967="snížená",J967,0)</f>
        <v>0</v>
      </c>
      <c r="BG967" s="219">
        <f>IF(N967="zákl. přenesená",J967,0)</f>
        <v>0</v>
      </c>
      <c r="BH967" s="219">
        <f>IF(N967="sníž. přenesená",J967,0)</f>
        <v>0</v>
      </c>
      <c r="BI967" s="219">
        <f>IF(N967="nulová",J967,0)</f>
        <v>0</v>
      </c>
      <c r="BJ967" s="20" t="s">
        <v>83</v>
      </c>
      <c r="BK967" s="219">
        <f>ROUND(I967*H967,2)</f>
        <v>0</v>
      </c>
      <c r="BL967" s="20" t="s">
        <v>261</v>
      </c>
      <c r="BM967" s="218" t="s">
        <v>1151</v>
      </c>
    </row>
    <row r="968" s="2" customFormat="1">
      <c r="A968" s="41"/>
      <c r="B968" s="42"/>
      <c r="C968" s="43"/>
      <c r="D968" s="220" t="s">
        <v>154</v>
      </c>
      <c r="E968" s="43"/>
      <c r="F968" s="221" t="s">
        <v>1152</v>
      </c>
      <c r="G968" s="43"/>
      <c r="H968" s="43"/>
      <c r="I968" s="222"/>
      <c r="J968" s="43"/>
      <c r="K968" s="43"/>
      <c r="L968" s="47"/>
      <c r="M968" s="223"/>
      <c r="N968" s="224"/>
      <c r="O968" s="87"/>
      <c r="P968" s="87"/>
      <c r="Q968" s="87"/>
      <c r="R968" s="87"/>
      <c r="S968" s="87"/>
      <c r="T968" s="88"/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T968" s="20" t="s">
        <v>154</v>
      </c>
      <c r="AU968" s="20" t="s">
        <v>85</v>
      </c>
    </row>
    <row r="969" s="12" customFormat="1" ht="22.8" customHeight="1">
      <c r="A969" s="12"/>
      <c r="B969" s="191"/>
      <c r="C969" s="192"/>
      <c r="D969" s="193" t="s">
        <v>74</v>
      </c>
      <c r="E969" s="205" t="s">
        <v>1153</v>
      </c>
      <c r="F969" s="205" t="s">
        <v>1154</v>
      </c>
      <c r="G969" s="192"/>
      <c r="H969" s="192"/>
      <c r="I969" s="195"/>
      <c r="J969" s="206">
        <f>BK969</f>
        <v>0</v>
      </c>
      <c r="K969" s="192"/>
      <c r="L969" s="197"/>
      <c r="M969" s="198"/>
      <c r="N969" s="199"/>
      <c r="O969" s="199"/>
      <c r="P969" s="200">
        <f>SUM(P970:P1097)</f>
        <v>0</v>
      </c>
      <c r="Q969" s="199"/>
      <c r="R969" s="200">
        <f>SUM(R970:R1097)</f>
        <v>0.23579</v>
      </c>
      <c r="S969" s="199"/>
      <c r="T969" s="201">
        <f>SUM(T970:T1097)</f>
        <v>0.13530999999999999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02" t="s">
        <v>85</v>
      </c>
      <c r="AT969" s="203" t="s">
        <v>74</v>
      </c>
      <c r="AU969" s="203" t="s">
        <v>83</v>
      </c>
      <c r="AY969" s="202" t="s">
        <v>145</v>
      </c>
      <c r="BK969" s="204">
        <f>SUM(BK970:BK1097)</f>
        <v>0</v>
      </c>
    </row>
    <row r="970" s="2" customFormat="1" ht="16.5" customHeight="1">
      <c r="A970" s="41"/>
      <c r="B970" s="42"/>
      <c r="C970" s="207" t="s">
        <v>1155</v>
      </c>
      <c r="D970" s="207" t="s">
        <v>147</v>
      </c>
      <c r="E970" s="208" t="s">
        <v>1156</v>
      </c>
      <c r="F970" s="209" t="s">
        <v>1157</v>
      </c>
      <c r="G970" s="210" t="s">
        <v>611</v>
      </c>
      <c r="H970" s="211">
        <v>7</v>
      </c>
      <c r="I970" s="212"/>
      <c r="J970" s="213">
        <f>ROUND(I970*H970,2)</f>
        <v>0</v>
      </c>
      <c r="K970" s="209" t="s">
        <v>151</v>
      </c>
      <c r="L970" s="47"/>
      <c r="M970" s="214" t="s">
        <v>19</v>
      </c>
      <c r="N970" s="215" t="s">
        <v>46</v>
      </c>
      <c r="O970" s="87"/>
      <c r="P970" s="216">
        <f>O970*H970</f>
        <v>0</v>
      </c>
      <c r="Q970" s="216">
        <v>0</v>
      </c>
      <c r="R970" s="216">
        <f>Q970*H970</f>
        <v>0</v>
      </c>
      <c r="S970" s="216">
        <v>0.01933</v>
      </c>
      <c r="T970" s="217">
        <f>S970*H970</f>
        <v>0.13530999999999999</v>
      </c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R970" s="218" t="s">
        <v>261</v>
      </c>
      <c r="AT970" s="218" t="s">
        <v>147</v>
      </c>
      <c r="AU970" s="218" t="s">
        <v>85</v>
      </c>
      <c r="AY970" s="20" t="s">
        <v>145</v>
      </c>
      <c r="BE970" s="219">
        <f>IF(N970="základní",J970,0)</f>
        <v>0</v>
      </c>
      <c r="BF970" s="219">
        <f>IF(N970="snížená",J970,0)</f>
        <v>0</v>
      </c>
      <c r="BG970" s="219">
        <f>IF(N970="zákl. přenesená",J970,0)</f>
        <v>0</v>
      </c>
      <c r="BH970" s="219">
        <f>IF(N970="sníž. přenesená",J970,0)</f>
        <v>0</v>
      </c>
      <c r="BI970" s="219">
        <f>IF(N970="nulová",J970,0)</f>
        <v>0</v>
      </c>
      <c r="BJ970" s="20" t="s">
        <v>83</v>
      </c>
      <c r="BK970" s="219">
        <f>ROUND(I970*H970,2)</f>
        <v>0</v>
      </c>
      <c r="BL970" s="20" t="s">
        <v>261</v>
      </c>
      <c r="BM970" s="218" t="s">
        <v>1158</v>
      </c>
    </row>
    <row r="971" s="2" customFormat="1">
      <c r="A971" s="41"/>
      <c r="B971" s="42"/>
      <c r="C971" s="43"/>
      <c r="D971" s="220" t="s">
        <v>154</v>
      </c>
      <c r="E971" s="43"/>
      <c r="F971" s="221" t="s">
        <v>1159</v>
      </c>
      <c r="G971" s="43"/>
      <c r="H971" s="43"/>
      <c r="I971" s="222"/>
      <c r="J971" s="43"/>
      <c r="K971" s="43"/>
      <c r="L971" s="47"/>
      <c r="M971" s="223"/>
      <c r="N971" s="224"/>
      <c r="O971" s="87"/>
      <c r="P971" s="87"/>
      <c r="Q971" s="87"/>
      <c r="R971" s="87"/>
      <c r="S971" s="87"/>
      <c r="T971" s="88"/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T971" s="20" t="s">
        <v>154</v>
      </c>
      <c r="AU971" s="20" t="s">
        <v>85</v>
      </c>
    </row>
    <row r="972" s="2" customFormat="1" ht="21.75" customHeight="1">
      <c r="A972" s="41"/>
      <c r="B972" s="42"/>
      <c r="C972" s="207" t="s">
        <v>1160</v>
      </c>
      <c r="D972" s="207" t="s">
        <v>147</v>
      </c>
      <c r="E972" s="208" t="s">
        <v>1161</v>
      </c>
      <c r="F972" s="209" t="s">
        <v>1162</v>
      </c>
      <c r="G972" s="210" t="s">
        <v>611</v>
      </c>
      <c r="H972" s="211">
        <v>3</v>
      </c>
      <c r="I972" s="212"/>
      <c r="J972" s="213">
        <f>ROUND(I972*H972,2)</f>
        <v>0</v>
      </c>
      <c r="K972" s="209" t="s">
        <v>151</v>
      </c>
      <c r="L972" s="47"/>
      <c r="M972" s="214" t="s">
        <v>19</v>
      </c>
      <c r="N972" s="215" t="s">
        <v>46</v>
      </c>
      <c r="O972" s="87"/>
      <c r="P972" s="216">
        <f>O972*H972</f>
        <v>0</v>
      </c>
      <c r="Q972" s="216">
        <v>0.016969999999999999</v>
      </c>
      <c r="R972" s="216">
        <f>Q972*H972</f>
        <v>0.050909999999999997</v>
      </c>
      <c r="S972" s="216">
        <v>0</v>
      </c>
      <c r="T972" s="217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8" t="s">
        <v>261</v>
      </c>
      <c r="AT972" s="218" t="s">
        <v>147</v>
      </c>
      <c r="AU972" s="218" t="s">
        <v>85</v>
      </c>
      <c r="AY972" s="20" t="s">
        <v>145</v>
      </c>
      <c r="BE972" s="219">
        <f>IF(N972="základní",J972,0)</f>
        <v>0</v>
      </c>
      <c r="BF972" s="219">
        <f>IF(N972="snížená",J972,0)</f>
        <v>0</v>
      </c>
      <c r="BG972" s="219">
        <f>IF(N972="zákl. přenesená",J972,0)</f>
        <v>0</v>
      </c>
      <c r="BH972" s="219">
        <f>IF(N972="sníž. přenesená",J972,0)</f>
        <v>0</v>
      </c>
      <c r="BI972" s="219">
        <f>IF(N972="nulová",J972,0)</f>
        <v>0</v>
      </c>
      <c r="BJ972" s="20" t="s">
        <v>83</v>
      </c>
      <c r="BK972" s="219">
        <f>ROUND(I972*H972,2)</f>
        <v>0</v>
      </c>
      <c r="BL972" s="20" t="s">
        <v>261</v>
      </c>
      <c r="BM972" s="218" t="s">
        <v>1163</v>
      </c>
    </row>
    <row r="973" s="2" customFormat="1">
      <c r="A973" s="41"/>
      <c r="B973" s="42"/>
      <c r="C973" s="43"/>
      <c r="D973" s="220" t="s">
        <v>154</v>
      </c>
      <c r="E973" s="43"/>
      <c r="F973" s="221" t="s">
        <v>1164</v>
      </c>
      <c r="G973" s="43"/>
      <c r="H973" s="43"/>
      <c r="I973" s="222"/>
      <c r="J973" s="43"/>
      <c r="K973" s="43"/>
      <c r="L973" s="47"/>
      <c r="M973" s="223"/>
      <c r="N973" s="224"/>
      <c r="O973" s="87"/>
      <c r="P973" s="87"/>
      <c r="Q973" s="87"/>
      <c r="R973" s="87"/>
      <c r="S973" s="87"/>
      <c r="T973" s="88"/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T973" s="20" t="s">
        <v>154</v>
      </c>
      <c r="AU973" s="20" t="s">
        <v>85</v>
      </c>
    </row>
    <row r="974" s="13" customFormat="1">
      <c r="A974" s="13"/>
      <c r="B974" s="225"/>
      <c r="C974" s="226"/>
      <c r="D974" s="227" t="s">
        <v>156</v>
      </c>
      <c r="E974" s="228" t="s">
        <v>19</v>
      </c>
      <c r="F974" s="229" t="s">
        <v>1165</v>
      </c>
      <c r="G974" s="226"/>
      <c r="H974" s="228" t="s">
        <v>19</v>
      </c>
      <c r="I974" s="230"/>
      <c r="J974" s="226"/>
      <c r="K974" s="226"/>
      <c r="L974" s="231"/>
      <c r="M974" s="232"/>
      <c r="N974" s="233"/>
      <c r="O974" s="233"/>
      <c r="P974" s="233"/>
      <c r="Q974" s="233"/>
      <c r="R974" s="233"/>
      <c r="S974" s="233"/>
      <c r="T974" s="234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5" t="s">
        <v>156</v>
      </c>
      <c r="AU974" s="235" t="s">
        <v>85</v>
      </c>
      <c r="AV974" s="13" t="s">
        <v>83</v>
      </c>
      <c r="AW974" s="13" t="s">
        <v>37</v>
      </c>
      <c r="AX974" s="13" t="s">
        <v>75</v>
      </c>
      <c r="AY974" s="235" t="s">
        <v>145</v>
      </c>
    </row>
    <row r="975" s="14" customFormat="1">
      <c r="A975" s="14"/>
      <c r="B975" s="236"/>
      <c r="C975" s="237"/>
      <c r="D975" s="227" t="s">
        <v>156</v>
      </c>
      <c r="E975" s="238" t="s">
        <v>19</v>
      </c>
      <c r="F975" s="239" t="s">
        <v>83</v>
      </c>
      <c r="G975" s="237"/>
      <c r="H975" s="240">
        <v>1</v>
      </c>
      <c r="I975" s="241"/>
      <c r="J975" s="237"/>
      <c r="K975" s="237"/>
      <c r="L975" s="242"/>
      <c r="M975" s="243"/>
      <c r="N975" s="244"/>
      <c r="O975" s="244"/>
      <c r="P975" s="244"/>
      <c r="Q975" s="244"/>
      <c r="R975" s="244"/>
      <c r="S975" s="244"/>
      <c r="T975" s="245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6" t="s">
        <v>156</v>
      </c>
      <c r="AU975" s="246" t="s">
        <v>85</v>
      </c>
      <c r="AV975" s="14" t="s">
        <v>85</v>
      </c>
      <c r="AW975" s="14" t="s">
        <v>37</v>
      </c>
      <c r="AX975" s="14" t="s">
        <v>75</v>
      </c>
      <c r="AY975" s="246" t="s">
        <v>145</v>
      </c>
    </row>
    <row r="976" s="13" customFormat="1">
      <c r="A976" s="13"/>
      <c r="B976" s="225"/>
      <c r="C976" s="226"/>
      <c r="D976" s="227" t="s">
        <v>156</v>
      </c>
      <c r="E976" s="228" t="s">
        <v>19</v>
      </c>
      <c r="F976" s="229" t="s">
        <v>299</v>
      </c>
      <c r="G976" s="226"/>
      <c r="H976" s="228" t="s">
        <v>19</v>
      </c>
      <c r="I976" s="230"/>
      <c r="J976" s="226"/>
      <c r="K976" s="226"/>
      <c r="L976" s="231"/>
      <c r="M976" s="232"/>
      <c r="N976" s="233"/>
      <c r="O976" s="233"/>
      <c r="P976" s="233"/>
      <c r="Q976" s="233"/>
      <c r="R976" s="233"/>
      <c r="S976" s="233"/>
      <c r="T976" s="23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5" t="s">
        <v>156</v>
      </c>
      <c r="AU976" s="235" t="s">
        <v>85</v>
      </c>
      <c r="AV976" s="13" t="s">
        <v>83</v>
      </c>
      <c r="AW976" s="13" t="s">
        <v>37</v>
      </c>
      <c r="AX976" s="13" t="s">
        <v>75</v>
      </c>
      <c r="AY976" s="235" t="s">
        <v>145</v>
      </c>
    </row>
    <row r="977" s="14" customFormat="1">
      <c r="A977" s="14"/>
      <c r="B977" s="236"/>
      <c r="C977" s="237"/>
      <c r="D977" s="227" t="s">
        <v>156</v>
      </c>
      <c r="E977" s="238" t="s">
        <v>19</v>
      </c>
      <c r="F977" s="239" t="s">
        <v>85</v>
      </c>
      <c r="G977" s="237"/>
      <c r="H977" s="240">
        <v>2</v>
      </c>
      <c r="I977" s="241"/>
      <c r="J977" s="237"/>
      <c r="K977" s="237"/>
      <c r="L977" s="242"/>
      <c r="M977" s="243"/>
      <c r="N977" s="244"/>
      <c r="O977" s="244"/>
      <c r="P977" s="244"/>
      <c r="Q977" s="244"/>
      <c r="R977" s="244"/>
      <c r="S977" s="244"/>
      <c r="T977" s="245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6" t="s">
        <v>156</v>
      </c>
      <c r="AU977" s="246" t="s">
        <v>85</v>
      </c>
      <c r="AV977" s="14" t="s">
        <v>85</v>
      </c>
      <c r="AW977" s="14" t="s">
        <v>37</v>
      </c>
      <c r="AX977" s="14" t="s">
        <v>75</v>
      </c>
      <c r="AY977" s="246" t="s">
        <v>145</v>
      </c>
    </row>
    <row r="978" s="16" customFormat="1">
      <c r="A978" s="16"/>
      <c r="B978" s="258"/>
      <c r="C978" s="259"/>
      <c r="D978" s="227" t="s">
        <v>156</v>
      </c>
      <c r="E978" s="260" t="s">
        <v>19</v>
      </c>
      <c r="F978" s="261" t="s">
        <v>166</v>
      </c>
      <c r="G978" s="259"/>
      <c r="H978" s="262">
        <v>3</v>
      </c>
      <c r="I978" s="263"/>
      <c r="J978" s="259"/>
      <c r="K978" s="259"/>
      <c r="L978" s="264"/>
      <c r="M978" s="265"/>
      <c r="N978" s="266"/>
      <c r="O978" s="266"/>
      <c r="P978" s="266"/>
      <c r="Q978" s="266"/>
      <c r="R978" s="266"/>
      <c r="S978" s="266"/>
      <c r="T978" s="267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T978" s="268" t="s">
        <v>156</v>
      </c>
      <c r="AU978" s="268" t="s">
        <v>85</v>
      </c>
      <c r="AV978" s="16" t="s">
        <v>152</v>
      </c>
      <c r="AW978" s="16" t="s">
        <v>37</v>
      </c>
      <c r="AX978" s="16" t="s">
        <v>83</v>
      </c>
      <c r="AY978" s="268" t="s">
        <v>145</v>
      </c>
    </row>
    <row r="979" s="2" customFormat="1" ht="24.15" customHeight="1">
      <c r="A979" s="41"/>
      <c r="B979" s="42"/>
      <c r="C979" s="207" t="s">
        <v>1166</v>
      </c>
      <c r="D979" s="207" t="s">
        <v>147</v>
      </c>
      <c r="E979" s="208" t="s">
        <v>1167</v>
      </c>
      <c r="F979" s="209" t="s">
        <v>1168</v>
      </c>
      <c r="G979" s="210" t="s">
        <v>611</v>
      </c>
      <c r="H979" s="211">
        <v>4</v>
      </c>
      <c r="I979" s="212"/>
      <c r="J979" s="213">
        <f>ROUND(I979*H979,2)</f>
        <v>0</v>
      </c>
      <c r="K979" s="209" t="s">
        <v>151</v>
      </c>
      <c r="L979" s="47"/>
      <c r="M979" s="214" t="s">
        <v>19</v>
      </c>
      <c r="N979" s="215" t="s">
        <v>46</v>
      </c>
      <c r="O979" s="87"/>
      <c r="P979" s="216">
        <f>O979*H979</f>
        <v>0</v>
      </c>
      <c r="Q979" s="216">
        <v>0.01197</v>
      </c>
      <c r="R979" s="216">
        <f>Q979*H979</f>
        <v>0.047879999999999999</v>
      </c>
      <c r="S979" s="216">
        <v>0</v>
      </c>
      <c r="T979" s="217">
        <f>S979*H979</f>
        <v>0</v>
      </c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R979" s="218" t="s">
        <v>261</v>
      </c>
      <c r="AT979" s="218" t="s">
        <v>147</v>
      </c>
      <c r="AU979" s="218" t="s">
        <v>85</v>
      </c>
      <c r="AY979" s="20" t="s">
        <v>145</v>
      </c>
      <c r="BE979" s="219">
        <f>IF(N979="základní",J979,0)</f>
        <v>0</v>
      </c>
      <c r="BF979" s="219">
        <f>IF(N979="snížená",J979,0)</f>
        <v>0</v>
      </c>
      <c r="BG979" s="219">
        <f>IF(N979="zákl. přenesená",J979,0)</f>
        <v>0</v>
      </c>
      <c r="BH979" s="219">
        <f>IF(N979="sníž. přenesená",J979,0)</f>
        <v>0</v>
      </c>
      <c r="BI979" s="219">
        <f>IF(N979="nulová",J979,0)</f>
        <v>0</v>
      </c>
      <c r="BJ979" s="20" t="s">
        <v>83</v>
      </c>
      <c r="BK979" s="219">
        <f>ROUND(I979*H979,2)</f>
        <v>0</v>
      </c>
      <c r="BL979" s="20" t="s">
        <v>261</v>
      </c>
      <c r="BM979" s="218" t="s">
        <v>1169</v>
      </c>
    </row>
    <row r="980" s="2" customFormat="1">
      <c r="A980" s="41"/>
      <c r="B980" s="42"/>
      <c r="C980" s="43"/>
      <c r="D980" s="220" t="s">
        <v>154</v>
      </c>
      <c r="E980" s="43"/>
      <c r="F980" s="221" t="s">
        <v>1170</v>
      </c>
      <c r="G980" s="43"/>
      <c r="H980" s="43"/>
      <c r="I980" s="222"/>
      <c r="J980" s="43"/>
      <c r="K980" s="43"/>
      <c r="L980" s="47"/>
      <c r="M980" s="223"/>
      <c r="N980" s="224"/>
      <c r="O980" s="87"/>
      <c r="P980" s="87"/>
      <c r="Q980" s="87"/>
      <c r="R980" s="87"/>
      <c r="S980" s="87"/>
      <c r="T980" s="88"/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T980" s="20" t="s">
        <v>154</v>
      </c>
      <c r="AU980" s="20" t="s">
        <v>85</v>
      </c>
    </row>
    <row r="981" s="13" customFormat="1">
      <c r="A981" s="13"/>
      <c r="B981" s="225"/>
      <c r="C981" s="226"/>
      <c r="D981" s="227" t="s">
        <v>156</v>
      </c>
      <c r="E981" s="228" t="s">
        <v>19</v>
      </c>
      <c r="F981" s="229" t="s">
        <v>1171</v>
      </c>
      <c r="G981" s="226"/>
      <c r="H981" s="228" t="s">
        <v>19</v>
      </c>
      <c r="I981" s="230"/>
      <c r="J981" s="226"/>
      <c r="K981" s="226"/>
      <c r="L981" s="231"/>
      <c r="M981" s="232"/>
      <c r="N981" s="233"/>
      <c r="O981" s="233"/>
      <c r="P981" s="233"/>
      <c r="Q981" s="233"/>
      <c r="R981" s="233"/>
      <c r="S981" s="233"/>
      <c r="T981" s="234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5" t="s">
        <v>156</v>
      </c>
      <c r="AU981" s="235" t="s">
        <v>85</v>
      </c>
      <c r="AV981" s="13" t="s">
        <v>83</v>
      </c>
      <c r="AW981" s="13" t="s">
        <v>37</v>
      </c>
      <c r="AX981" s="13" t="s">
        <v>75</v>
      </c>
      <c r="AY981" s="235" t="s">
        <v>145</v>
      </c>
    </row>
    <row r="982" s="14" customFormat="1">
      <c r="A982" s="14"/>
      <c r="B982" s="236"/>
      <c r="C982" s="237"/>
      <c r="D982" s="227" t="s">
        <v>156</v>
      </c>
      <c r="E982" s="238" t="s">
        <v>19</v>
      </c>
      <c r="F982" s="239" t="s">
        <v>83</v>
      </c>
      <c r="G982" s="237"/>
      <c r="H982" s="240">
        <v>1</v>
      </c>
      <c r="I982" s="241"/>
      <c r="J982" s="237"/>
      <c r="K982" s="237"/>
      <c r="L982" s="242"/>
      <c r="M982" s="243"/>
      <c r="N982" s="244"/>
      <c r="O982" s="244"/>
      <c r="P982" s="244"/>
      <c r="Q982" s="244"/>
      <c r="R982" s="244"/>
      <c r="S982" s="244"/>
      <c r="T982" s="245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6" t="s">
        <v>156</v>
      </c>
      <c r="AU982" s="246" t="s">
        <v>85</v>
      </c>
      <c r="AV982" s="14" t="s">
        <v>85</v>
      </c>
      <c r="AW982" s="14" t="s">
        <v>37</v>
      </c>
      <c r="AX982" s="14" t="s">
        <v>75</v>
      </c>
      <c r="AY982" s="246" t="s">
        <v>145</v>
      </c>
    </row>
    <row r="983" s="13" customFormat="1">
      <c r="A983" s="13"/>
      <c r="B983" s="225"/>
      <c r="C983" s="226"/>
      <c r="D983" s="227" t="s">
        <v>156</v>
      </c>
      <c r="E983" s="228" t="s">
        <v>19</v>
      </c>
      <c r="F983" s="229" t="s">
        <v>413</v>
      </c>
      <c r="G983" s="226"/>
      <c r="H983" s="228" t="s">
        <v>19</v>
      </c>
      <c r="I983" s="230"/>
      <c r="J983" s="226"/>
      <c r="K983" s="226"/>
      <c r="L983" s="231"/>
      <c r="M983" s="232"/>
      <c r="N983" s="233"/>
      <c r="O983" s="233"/>
      <c r="P983" s="233"/>
      <c r="Q983" s="233"/>
      <c r="R983" s="233"/>
      <c r="S983" s="233"/>
      <c r="T983" s="23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5" t="s">
        <v>156</v>
      </c>
      <c r="AU983" s="235" t="s">
        <v>85</v>
      </c>
      <c r="AV983" s="13" t="s">
        <v>83</v>
      </c>
      <c r="AW983" s="13" t="s">
        <v>37</v>
      </c>
      <c r="AX983" s="13" t="s">
        <v>75</v>
      </c>
      <c r="AY983" s="235" t="s">
        <v>145</v>
      </c>
    </row>
    <row r="984" s="14" customFormat="1">
      <c r="A984" s="14"/>
      <c r="B984" s="236"/>
      <c r="C984" s="237"/>
      <c r="D984" s="227" t="s">
        <v>156</v>
      </c>
      <c r="E984" s="238" t="s">
        <v>19</v>
      </c>
      <c r="F984" s="239" t="s">
        <v>83</v>
      </c>
      <c r="G984" s="237"/>
      <c r="H984" s="240">
        <v>1</v>
      </c>
      <c r="I984" s="241"/>
      <c r="J984" s="237"/>
      <c r="K984" s="237"/>
      <c r="L984" s="242"/>
      <c r="M984" s="243"/>
      <c r="N984" s="244"/>
      <c r="O984" s="244"/>
      <c r="P984" s="244"/>
      <c r="Q984" s="244"/>
      <c r="R984" s="244"/>
      <c r="S984" s="244"/>
      <c r="T984" s="245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6" t="s">
        <v>156</v>
      </c>
      <c r="AU984" s="246" t="s">
        <v>85</v>
      </c>
      <c r="AV984" s="14" t="s">
        <v>85</v>
      </c>
      <c r="AW984" s="14" t="s">
        <v>37</v>
      </c>
      <c r="AX984" s="14" t="s">
        <v>75</v>
      </c>
      <c r="AY984" s="246" t="s">
        <v>145</v>
      </c>
    </row>
    <row r="985" s="13" customFormat="1">
      <c r="A985" s="13"/>
      <c r="B985" s="225"/>
      <c r="C985" s="226"/>
      <c r="D985" s="227" t="s">
        <v>156</v>
      </c>
      <c r="E985" s="228" t="s">
        <v>19</v>
      </c>
      <c r="F985" s="229" t="s">
        <v>299</v>
      </c>
      <c r="G985" s="226"/>
      <c r="H985" s="228" t="s">
        <v>19</v>
      </c>
      <c r="I985" s="230"/>
      <c r="J985" s="226"/>
      <c r="K985" s="226"/>
      <c r="L985" s="231"/>
      <c r="M985" s="232"/>
      <c r="N985" s="233"/>
      <c r="O985" s="233"/>
      <c r="P985" s="233"/>
      <c r="Q985" s="233"/>
      <c r="R985" s="233"/>
      <c r="S985" s="233"/>
      <c r="T985" s="23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5" t="s">
        <v>156</v>
      </c>
      <c r="AU985" s="235" t="s">
        <v>85</v>
      </c>
      <c r="AV985" s="13" t="s">
        <v>83</v>
      </c>
      <c r="AW985" s="13" t="s">
        <v>37</v>
      </c>
      <c r="AX985" s="13" t="s">
        <v>75</v>
      </c>
      <c r="AY985" s="235" t="s">
        <v>145</v>
      </c>
    </row>
    <row r="986" s="14" customFormat="1">
      <c r="A986" s="14"/>
      <c r="B986" s="236"/>
      <c r="C986" s="237"/>
      <c r="D986" s="227" t="s">
        <v>156</v>
      </c>
      <c r="E986" s="238" t="s">
        <v>19</v>
      </c>
      <c r="F986" s="239" t="s">
        <v>85</v>
      </c>
      <c r="G986" s="237"/>
      <c r="H986" s="240">
        <v>2</v>
      </c>
      <c r="I986" s="241"/>
      <c r="J986" s="237"/>
      <c r="K986" s="237"/>
      <c r="L986" s="242"/>
      <c r="M986" s="243"/>
      <c r="N986" s="244"/>
      <c r="O986" s="244"/>
      <c r="P986" s="244"/>
      <c r="Q986" s="244"/>
      <c r="R986" s="244"/>
      <c r="S986" s="244"/>
      <c r="T986" s="245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6" t="s">
        <v>156</v>
      </c>
      <c r="AU986" s="246" t="s">
        <v>85</v>
      </c>
      <c r="AV986" s="14" t="s">
        <v>85</v>
      </c>
      <c r="AW986" s="14" t="s">
        <v>37</v>
      </c>
      <c r="AX986" s="14" t="s">
        <v>75</v>
      </c>
      <c r="AY986" s="246" t="s">
        <v>145</v>
      </c>
    </row>
    <row r="987" s="16" customFormat="1">
      <c r="A987" s="16"/>
      <c r="B987" s="258"/>
      <c r="C987" s="259"/>
      <c r="D987" s="227" t="s">
        <v>156</v>
      </c>
      <c r="E987" s="260" t="s">
        <v>19</v>
      </c>
      <c r="F987" s="261" t="s">
        <v>166</v>
      </c>
      <c r="G987" s="259"/>
      <c r="H987" s="262">
        <v>4</v>
      </c>
      <c r="I987" s="263"/>
      <c r="J987" s="259"/>
      <c r="K987" s="259"/>
      <c r="L987" s="264"/>
      <c r="M987" s="265"/>
      <c r="N987" s="266"/>
      <c r="O987" s="266"/>
      <c r="P987" s="266"/>
      <c r="Q987" s="266"/>
      <c r="R987" s="266"/>
      <c r="S987" s="266"/>
      <c r="T987" s="267"/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T987" s="268" t="s">
        <v>156</v>
      </c>
      <c r="AU987" s="268" t="s">
        <v>85</v>
      </c>
      <c r="AV987" s="16" t="s">
        <v>152</v>
      </c>
      <c r="AW987" s="16" t="s">
        <v>37</v>
      </c>
      <c r="AX987" s="16" t="s">
        <v>83</v>
      </c>
      <c r="AY987" s="268" t="s">
        <v>145</v>
      </c>
    </row>
    <row r="988" s="2" customFormat="1" ht="24.15" customHeight="1">
      <c r="A988" s="41"/>
      <c r="B988" s="42"/>
      <c r="C988" s="207" t="s">
        <v>1172</v>
      </c>
      <c r="D988" s="207" t="s">
        <v>147</v>
      </c>
      <c r="E988" s="208" t="s">
        <v>1173</v>
      </c>
      <c r="F988" s="209" t="s">
        <v>1174</v>
      </c>
      <c r="G988" s="210" t="s">
        <v>611</v>
      </c>
      <c r="H988" s="211">
        <v>1</v>
      </c>
      <c r="I988" s="212"/>
      <c r="J988" s="213">
        <f>ROUND(I988*H988,2)</f>
        <v>0</v>
      </c>
      <c r="K988" s="209" t="s">
        <v>151</v>
      </c>
      <c r="L988" s="47"/>
      <c r="M988" s="214" t="s">
        <v>19</v>
      </c>
      <c r="N988" s="215" t="s">
        <v>46</v>
      </c>
      <c r="O988" s="87"/>
      <c r="P988" s="216">
        <f>O988*H988</f>
        <v>0</v>
      </c>
      <c r="Q988" s="216">
        <v>0.014970000000000001</v>
      </c>
      <c r="R988" s="216">
        <f>Q988*H988</f>
        <v>0.014970000000000001</v>
      </c>
      <c r="S988" s="216">
        <v>0</v>
      </c>
      <c r="T988" s="217">
        <f>S988*H988</f>
        <v>0</v>
      </c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R988" s="218" t="s">
        <v>261</v>
      </c>
      <c r="AT988" s="218" t="s">
        <v>147</v>
      </c>
      <c r="AU988" s="218" t="s">
        <v>85</v>
      </c>
      <c r="AY988" s="20" t="s">
        <v>145</v>
      </c>
      <c r="BE988" s="219">
        <f>IF(N988="základní",J988,0)</f>
        <v>0</v>
      </c>
      <c r="BF988" s="219">
        <f>IF(N988="snížená",J988,0)</f>
        <v>0</v>
      </c>
      <c r="BG988" s="219">
        <f>IF(N988="zákl. přenesená",J988,0)</f>
        <v>0</v>
      </c>
      <c r="BH988" s="219">
        <f>IF(N988="sníž. přenesená",J988,0)</f>
        <v>0</v>
      </c>
      <c r="BI988" s="219">
        <f>IF(N988="nulová",J988,0)</f>
        <v>0</v>
      </c>
      <c r="BJ988" s="20" t="s">
        <v>83</v>
      </c>
      <c r="BK988" s="219">
        <f>ROUND(I988*H988,2)</f>
        <v>0</v>
      </c>
      <c r="BL988" s="20" t="s">
        <v>261</v>
      </c>
      <c r="BM988" s="218" t="s">
        <v>1175</v>
      </c>
    </row>
    <row r="989" s="2" customFormat="1">
      <c r="A989" s="41"/>
      <c r="B989" s="42"/>
      <c r="C989" s="43"/>
      <c r="D989" s="220" t="s">
        <v>154</v>
      </c>
      <c r="E989" s="43"/>
      <c r="F989" s="221" t="s">
        <v>1176</v>
      </c>
      <c r="G989" s="43"/>
      <c r="H989" s="43"/>
      <c r="I989" s="222"/>
      <c r="J989" s="43"/>
      <c r="K989" s="43"/>
      <c r="L989" s="47"/>
      <c r="M989" s="223"/>
      <c r="N989" s="224"/>
      <c r="O989" s="87"/>
      <c r="P989" s="87"/>
      <c r="Q989" s="87"/>
      <c r="R989" s="87"/>
      <c r="S989" s="87"/>
      <c r="T989" s="88"/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T989" s="20" t="s">
        <v>154</v>
      </c>
      <c r="AU989" s="20" t="s">
        <v>85</v>
      </c>
    </row>
    <row r="990" s="13" customFormat="1">
      <c r="A990" s="13"/>
      <c r="B990" s="225"/>
      <c r="C990" s="226"/>
      <c r="D990" s="227" t="s">
        <v>156</v>
      </c>
      <c r="E990" s="228" t="s">
        <v>19</v>
      </c>
      <c r="F990" s="229" t="s">
        <v>919</v>
      </c>
      <c r="G990" s="226"/>
      <c r="H990" s="228" t="s">
        <v>19</v>
      </c>
      <c r="I990" s="230"/>
      <c r="J990" s="226"/>
      <c r="K990" s="226"/>
      <c r="L990" s="231"/>
      <c r="M990" s="232"/>
      <c r="N990" s="233"/>
      <c r="O990" s="233"/>
      <c r="P990" s="233"/>
      <c r="Q990" s="233"/>
      <c r="R990" s="233"/>
      <c r="S990" s="233"/>
      <c r="T990" s="23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5" t="s">
        <v>156</v>
      </c>
      <c r="AU990" s="235" t="s">
        <v>85</v>
      </c>
      <c r="AV990" s="13" t="s">
        <v>83</v>
      </c>
      <c r="AW990" s="13" t="s">
        <v>37</v>
      </c>
      <c r="AX990" s="13" t="s">
        <v>75</v>
      </c>
      <c r="AY990" s="235" t="s">
        <v>145</v>
      </c>
    </row>
    <row r="991" s="14" customFormat="1">
      <c r="A991" s="14"/>
      <c r="B991" s="236"/>
      <c r="C991" s="237"/>
      <c r="D991" s="227" t="s">
        <v>156</v>
      </c>
      <c r="E991" s="238" t="s">
        <v>19</v>
      </c>
      <c r="F991" s="239" t="s">
        <v>83</v>
      </c>
      <c r="G991" s="237"/>
      <c r="H991" s="240">
        <v>1</v>
      </c>
      <c r="I991" s="241"/>
      <c r="J991" s="237"/>
      <c r="K991" s="237"/>
      <c r="L991" s="242"/>
      <c r="M991" s="243"/>
      <c r="N991" s="244"/>
      <c r="O991" s="244"/>
      <c r="P991" s="244"/>
      <c r="Q991" s="244"/>
      <c r="R991" s="244"/>
      <c r="S991" s="244"/>
      <c r="T991" s="245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6" t="s">
        <v>156</v>
      </c>
      <c r="AU991" s="246" t="s">
        <v>85</v>
      </c>
      <c r="AV991" s="14" t="s">
        <v>85</v>
      </c>
      <c r="AW991" s="14" t="s">
        <v>37</v>
      </c>
      <c r="AX991" s="14" t="s">
        <v>75</v>
      </c>
      <c r="AY991" s="246" t="s">
        <v>145</v>
      </c>
    </row>
    <row r="992" s="16" customFormat="1">
      <c r="A992" s="16"/>
      <c r="B992" s="258"/>
      <c r="C992" s="259"/>
      <c r="D992" s="227" t="s">
        <v>156</v>
      </c>
      <c r="E992" s="260" t="s">
        <v>19</v>
      </c>
      <c r="F992" s="261" t="s">
        <v>166</v>
      </c>
      <c r="G992" s="259"/>
      <c r="H992" s="262">
        <v>1</v>
      </c>
      <c r="I992" s="263"/>
      <c r="J992" s="259"/>
      <c r="K992" s="259"/>
      <c r="L992" s="264"/>
      <c r="M992" s="265"/>
      <c r="N992" s="266"/>
      <c r="O992" s="266"/>
      <c r="P992" s="266"/>
      <c r="Q992" s="266"/>
      <c r="R992" s="266"/>
      <c r="S992" s="266"/>
      <c r="T992" s="267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T992" s="268" t="s">
        <v>156</v>
      </c>
      <c r="AU992" s="268" t="s">
        <v>85</v>
      </c>
      <c r="AV992" s="16" t="s">
        <v>152</v>
      </c>
      <c r="AW992" s="16" t="s">
        <v>37</v>
      </c>
      <c r="AX992" s="16" t="s">
        <v>83</v>
      </c>
      <c r="AY992" s="268" t="s">
        <v>145</v>
      </c>
    </row>
    <row r="993" s="2" customFormat="1" ht="16.5" customHeight="1">
      <c r="A993" s="41"/>
      <c r="B993" s="42"/>
      <c r="C993" s="269" t="s">
        <v>1177</v>
      </c>
      <c r="D993" s="269" t="s">
        <v>223</v>
      </c>
      <c r="E993" s="270" t="s">
        <v>1178</v>
      </c>
      <c r="F993" s="271" t="s">
        <v>1179</v>
      </c>
      <c r="G993" s="272" t="s">
        <v>240</v>
      </c>
      <c r="H993" s="273">
        <v>5</v>
      </c>
      <c r="I993" s="274"/>
      <c r="J993" s="275">
        <f>ROUND(I993*H993,2)</f>
        <v>0</v>
      </c>
      <c r="K993" s="271" t="s">
        <v>151</v>
      </c>
      <c r="L993" s="276"/>
      <c r="M993" s="277" t="s">
        <v>19</v>
      </c>
      <c r="N993" s="278" t="s">
        <v>46</v>
      </c>
      <c r="O993" s="87"/>
      <c r="P993" s="216">
        <f>O993*H993</f>
        <v>0</v>
      </c>
      <c r="Q993" s="216">
        <v>0.00032000000000000003</v>
      </c>
      <c r="R993" s="216">
        <f>Q993*H993</f>
        <v>0.0016000000000000001</v>
      </c>
      <c r="S993" s="216">
        <v>0</v>
      </c>
      <c r="T993" s="217">
        <f>S993*H993</f>
        <v>0</v>
      </c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R993" s="218" t="s">
        <v>391</v>
      </c>
      <c r="AT993" s="218" t="s">
        <v>223</v>
      </c>
      <c r="AU993" s="218" t="s">
        <v>85</v>
      </c>
      <c r="AY993" s="20" t="s">
        <v>145</v>
      </c>
      <c r="BE993" s="219">
        <f>IF(N993="základní",J993,0)</f>
        <v>0</v>
      </c>
      <c r="BF993" s="219">
        <f>IF(N993="snížená",J993,0)</f>
        <v>0</v>
      </c>
      <c r="BG993" s="219">
        <f>IF(N993="zákl. přenesená",J993,0)</f>
        <v>0</v>
      </c>
      <c r="BH993" s="219">
        <f>IF(N993="sníž. přenesená",J993,0)</f>
        <v>0</v>
      </c>
      <c r="BI993" s="219">
        <f>IF(N993="nulová",J993,0)</f>
        <v>0</v>
      </c>
      <c r="BJ993" s="20" t="s">
        <v>83</v>
      </c>
      <c r="BK993" s="219">
        <f>ROUND(I993*H993,2)</f>
        <v>0</v>
      </c>
      <c r="BL993" s="20" t="s">
        <v>261</v>
      </c>
      <c r="BM993" s="218" t="s">
        <v>1180</v>
      </c>
    </row>
    <row r="994" s="13" customFormat="1">
      <c r="A994" s="13"/>
      <c r="B994" s="225"/>
      <c r="C994" s="226"/>
      <c r="D994" s="227" t="s">
        <v>156</v>
      </c>
      <c r="E994" s="228" t="s">
        <v>19</v>
      </c>
      <c r="F994" s="229" t="s">
        <v>919</v>
      </c>
      <c r="G994" s="226"/>
      <c r="H994" s="228" t="s">
        <v>19</v>
      </c>
      <c r="I994" s="230"/>
      <c r="J994" s="226"/>
      <c r="K994" s="226"/>
      <c r="L994" s="231"/>
      <c r="M994" s="232"/>
      <c r="N994" s="233"/>
      <c r="O994" s="233"/>
      <c r="P994" s="233"/>
      <c r="Q994" s="233"/>
      <c r="R994" s="233"/>
      <c r="S994" s="233"/>
      <c r="T994" s="234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5" t="s">
        <v>156</v>
      </c>
      <c r="AU994" s="235" t="s">
        <v>85</v>
      </c>
      <c r="AV994" s="13" t="s">
        <v>83</v>
      </c>
      <c r="AW994" s="13" t="s">
        <v>37</v>
      </c>
      <c r="AX994" s="13" t="s">
        <v>75</v>
      </c>
      <c r="AY994" s="235" t="s">
        <v>145</v>
      </c>
    </row>
    <row r="995" s="14" customFormat="1">
      <c r="A995" s="14"/>
      <c r="B995" s="236"/>
      <c r="C995" s="237"/>
      <c r="D995" s="227" t="s">
        <v>156</v>
      </c>
      <c r="E995" s="238" t="s">
        <v>19</v>
      </c>
      <c r="F995" s="239" t="s">
        <v>83</v>
      </c>
      <c r="G995" s="237"/>
      <c r="H995" s="240">
        <v>1</v>
      </c>
      <c r="I995" s="241"/>
      <c r="J995" s="237"/>
      <c r="K995" s="237"/>
      <c r="L995" s="242"/>
      <c r="M995" s="243"/>
      <c r="N995" s="244"/>
      <c r="O995" s="244"/>
      <c r="P995" s="244"/>
      <c r="Q995" s="244"/>
      <c r="R995" s="244"/>
      <c r="S995" s="244"/>
      <c r="T995" s="245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6" t="s">
        <v>156</v>
      </c>
      <c r="AU995" s="246" t="s">
        <v>85</v>
      </c>
      <c r="AV995" s="14" t="s">
        <v>85</v>
      </c>
      <c r="AW995" s="14" t="s">
        <v>37</v>
      </c>
      <c r="AX995" s="14" t="s">
        <v>75</v>
      </c>
      <c r="AY995" s="246" t="s">
        <v>145</v>
      </c>
    </row>
    <row r="996" s="13" customFormat="1">
      <c r="A996" s="13"/>
      <c r="B996" s="225"/>
      <c r="C996" s="226"/>
      <c r="D996" s="227" t="s">
        <v>156</v>
      </c>
      <c r="E996" s="228" t="s">
        <v>19</v>
      </c>
      <c r="F996" s="229" t="s">
        <v>1171</v>
      </c>
      <c r="G996" s="226"/>
      <c r="H996" s="228" t="s">
        <v>19</v>
      </c>
      <c r="I996" s="230"/>
      <c r="J996" s="226"/>
      <c r="K996" s="226"/>
      <c r="L996" s="231"/>
      <c r="M996" s="232"/>
      <c r="N996" s="233"/>
      <c r="O996" s="233"/>
      <c r="P996" s="233"/>
      <c r="Q996" s="233"/>
      <c r="R996" s="233"/>
      <c r="S996" s="233"/>
      <c r="T996" s="23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5" t="s">
        <v>156</v>
      </c>
      <c r="AU996" s="235" t="s">
        <v>85</v>
      </c>
      <c r="AV996" s="13" t="s">
        <v>83</v>
      </c>
      <c r="AW996" s="13" t="s">
        <v>37</v>
      </c>
      <c r="AX996" s="13" t="s">
        <v>75</v>
      </c>
      <c r="AY996" s="235" t="s">
        <v>145</v>
      </c>
    </row>
    <row r="997" s="14" customFormat="1">
      <c r="A997" s="14"/>
      <c r="B997" s="236"/>
      <c r="C997" s="237"/>
      <c r="D997" s="227" t="s">
        <v>156</v>
      </c>
      <c r="E997" s="238" t="s">
        <v>19</v>
      </c>
      <c r="F997" s="239" t="s">
        <v>83</v>
      </c>
      <c r="G997" s="237"/>
      <c r="H997" s="240">
        <v>1</v>
      </c>
      <c r="I997" s="241"/>
      <c r="J997" s="237"/>
      <c r="K997" s="237"/>
      <c r="L997" s="242"/>
      <c r="M997" s="243"/>
      <c r="N997" s="244"/>
      <c r="O997" s="244"/>
      <c r="P997" s="244"/>
      <c r="Q997" s="244"/>
      <c r="R997" s="244"/>
      <c r="S997" s="244"/>
      <c r="T997" s="245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6" t="s">
        <v>156</v>
      </c>
      <c r="AU997" s="246" t="s">
        <v>85</v>
      </c>
      <c r="AV997" s="14" t="s">
        <v>85</v>
      </c>
      <c r="AW997" s="14" t="s">
        <v>37</v>
      </c>
      <c r="AX997" s="14" t="s">
        <v>75</v>
      </c>
      <c r="AY997" s="246" t="s">
        <v>145</v>
      </c>
    </row>
    <row r="998" s="13" customFormat="1">
      <c r="A998" s="13"/>
      <c r="B998" s="225"/>
      <c r="C998" s="226"/>
      <c r="D998" s="227" t="s">
        <v>156</v>
      </c>
      <c r="E998" s="228" t="s">
        <v>19</v>
      </c>
      <c r="F998" s="229" t="s">
        <v>413</v>
      </c>
      <c r="G998" s="226"/>
      <c r="H998" s="228" t="s">
        <v>19</v>
      </c>
      <c r="I998" s="230"/>
      <c r="J998" s="226"/>
      <c r="K998" s="226"/>
      <c r="L998" s="231"/>
      <c r="M998" s="232"/>
      <c r="N998" s="233"/>
      <c r="O998" s="233"/>
      <c r="P998" s="233"/>
      <c r="Q998" s="233"/>
      <c r="R998" s="233"/>
      <c r="S998" s="233"/>
      <c r="T998" s="234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5" t="s">
        <v>156</v>
      </c>
      <c r="AU998" s="235" t="s">
        <v>85</v>
      </c>
      <c r="AV998" s="13" t="s">
        <v>83</v>
      </c>
      <c r="AW998" s="13" t="s">
        <v>37</v>
      </c>
      <c r="AX998" s="13" t="s">
        <v>75</v>
      </c>
      <c r="AY998" s="235" t="s">
        <v>145</v>
      </c>
    </row>
    <row r="999" s="14" customFormat="1">
      <c r="A999" s="14"/>
      <c r="B999" s="236"/>
      <c r="C999" s="237"/>
      <c r="D999" s="227" t="s">
        <v>156</v>
      </c>
      <c r="E999" s="238" t="s">
        <v>19</v>
      </c>
      <c r="F999" s="239" t="s">
        <v>83</v>
      </c>
      <c r="G999" s="237"/>
      <c r="H999" s="240">
        <v>1</v>
      </c>
      <c r="I999" s="241"/>
      <c r="J999" s="237"/>
      <c r="K999" s="237"/>
      <c r="L999" s="242"/>
      <c r="M999" s="243"/>
      <c r="N999" s="244"/>
      <c r="O999" s="244"/>
      <c r="P999" s="244"/>
      <c r="Q999" s="244"/>
      <c r="R999" s="244"/>
      <c r="S999" s="244"/>
      <c r="T999" s="245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6" t="s">
        <v>156</v>
      </c>
      <c r="AU999" s="246" t="s">
        <v>85</v>
      </c>
      <c r="AV999" s="14" t="s">
        <v>85</v>
      </c>
      <c r="AW999" s="14" t="s">
        <v>37</v>
      </c>
      <c r="AX999" s="14" t="s">
        <v>75</v>
      </c>
      <c r="AY999" s="246" t="s">
        <v>145</v>
      </c>
    </row>
    <row r="1000" s="13" customFormat="1">
      <c r="A1000" s="13"/>
      <c r="B1000" s="225"/>
      <c r="C1000" s="226"/>
      <c r="D1000" s="227" t="s">
        <v>156</v>
      </c>
      <c r="E1000" s="228" t="s">
        <v>19</v>
      </c>
      <c r="F1000" s="229" t="s">
        <v>299</v>
      </c>
      <c r="G1000" s="226"/>
      <c r="H1000" s="228" t="s">
        <v>19</v>
      </c>
      <c r="I1000" s="230"/>
      <c r="J1000" s="226"/>
      <c r="K1000" s="226"/>
      <c r="L1000" s="231"/>
      <c r="M1000" s="232"/>
      <c r="N1000" s="233"/>
      <c r="O1000" s="233"/>
      <c r="P1000" s="233"/>
      <c r="Q1000" s="233"/>
      <c r="R1000" s="233"/>
      <c r="S1000" s="233"/>
      <c r="T1000" s="234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5" t="s">
        <v>156</v>
      </c>
      <c r="AU1000" s="235" t="s">
        <v>85</v>
      </c>
      <c r="AV1000" s="13" t="s">
        <v>83</v>
      </c>
      <c r="AW1000" s="13" t="s">
        <v>37</v>
      </c>
      <c r="AX1000" s="13" t="s">
        <v>75</v>
      </c>
      <c r="AY1000" s="235" t="s">
        <v>145</v>
      </c>
    </row>
    <row r="1001" s="14" customFormat="1">
      <c r="A1001" s="14"/>
      <c r="B1001" s="236"/>
      <c r="C1001" s="237"/>
      <c r="D1001" s="227" t="s">
        <v>156</v>
      </c>
      <c r="E1001" s="238" t="s">
        <v>19</v>
      </c>
      <c r="F1001" s="239" t="s">
        <v>85</v>
      </c>
      <c r="G1001" s="237"/>
      <c r="H1001" s="240">
        <v>2</v>
      </c>
      <c r="I1001" s="241"/>
      <c r="J1001" s="237"/>
      <c r="K1001" s="237"/>
      <c r="L1001" s="242"/>
      <c r="M1001" s="243"/>
      <c r="N1001" s="244"/>
      <c r="O1001" s="244"/>
      <c r="P1001" s="244"/>
      <c r="Q1001" s="244"/>
      <c r="R1001" s="244"/>
      <c r="S1001" s="244"/>
      <c r="T1001" s="245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6" t="s">
        <v>156</v>
      </c>
      <c r="AU1001" s="246" t="s">
        <v>85</v>
      </c>
      <c r="AV1001" s="14" t="s">
        <v>85</v>
      </c>
      <c r="AW1001" s="14" t="s">
        <v>37</v>
      </c>
      <c r="AX1001" s="14" t="s">
        <v>75</v>
      </c>
      <c r="AY1001" s="246" t="s">
        <v>145</v>
      </c>
    </row>
    <row r="1002" s="16" customFormat="1">
      <c r="A1002" s="16"/>
      <c r="B1002" s="258"/>
      <c r="C1002" s="259"/>
      <c r="D1002" s="227" t="s">
        <v>156</v>
      </c>
      <c r="E1002" s="260" t="s">
        <v>19</v>
      </c>
      <c r="F1002" s="261" t="s">
        <v>166</v>
      </c>
      <c r="G1002" s="259"/>
      <c r="H1002" s="262">
        <v>5</v>
      </c>
      <c r="I1002" s="263"/>
      <c r="J1002" s="259"/>
      <c r="K1002" s="259"/>
      <c r="L1002" s="264"/>
      <c r="M1002" s="265"/>
      <c r="N1002" s="266"/>
      <c r="O1002" s="266"/>
      <c r="P1002" s="266"/>
      <c r="Q1002" s="266"/>
      <c r="R1002" s="266"/>
      <c r="S1002" s="266"/>
      <c r="T1002" s="267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T1002" s="268" t="s">
        <v>156</v>
      </c>
      <c r="AU1002" s="268" t="s">
        <v>85</v>
      </c>
      <c r="AV1002" s="16" t="s">
        <v>152</v>
      </c>
      <c r="AW1002" s="16" t="s">
        <v>37</v>
      </c>
      <c r="AX1002" s="16" t="s">
        <v>83</v>
      </c>
      <c r="AY1002" s="268" t="s">
        <v>145</v>
      </c>
    </row>
    <row r="1003" s="2" customFormat="1" ht="16.5" customHeight="1">
      <c r="A1003" s="41"/>
      <c r="B1003" s="42"/>
      <c r="C1003" s="207" t="s">
        <v>1181</v>
      </c>
      <c r="D1003" s="207" t="s">
        <v>147</v>
      </c>
      <c r="E1003" s="208" t="s">
        <v>1182</v>
      </c>
      <c r="F1003" s="209" t="s">
        <v>1183</v>
      </c>
      <c r="G1003" s="210" t="s">
        <v>611</v>
      </c>
      <c r="H1003" s="211">
        <v>1</v>
      </c>
      <c r="I1003" s="212"/>
      <c r="J1003" s="213">
        <f>ROUND(I1003*H1003,2)</f>
        <v>0</v>
      </c>
      <c r="K1003" s="209" t="s">
        <v>151</v>
      </c>
      <c r="L1003" s="47"/>
      <c r="M1003" s="214" t="s">
        <v>19</v>
      </c>
      <c r="N1003" s="215" t="s">
        <v>46</v>
      </c>
      <c r="O1003" s="87"/>
      <c r="P1003" s="216">
        <f>O1003*H1003</f>
        <v>0</v>
      </c>
      <c r="Q1003" s="216">
        <v>0.01234</v>
      </c>
      <c r="R1003" s="216">
        <f>Q1003*H1003</f>
        <v>0.01234</v>
      </c>
      <c r="S1003" s="216">
        <v>0</v>
      </c>
      <c r="T1003" s="217">
        <f>S1003*H1003</f>
        <v>0</v>
      </c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R1003" s="218" t="s">
        <v>261</v>
      </c>
      <c r="AT1003" s="218" t="s">
        <v>147</v>
      </c>
      <c r="AU1003" s="218" t="s">
        <v>85</v>
      </c>
      <c r="AY1003" s="20" t="s">
        <v>145</v>
      </c>
      <c r="BE1003" s="219">
        <f>IF(N1003="základní",J1003,0)</f>
        <v>0</v>
      </c>
      <c r="BF1003" s="219">
        <f>IF(N1003="snížená",J1003,0)</f>
        <v>0</v>
      </c>
      <c r="BG1003" s="219">
        <f>IF(N1003="zákl. přenesená",J1003,0)</f>
        <v>0</v>
      </c>
      <c r="BH1003" s="219">
        <f>IF(N1003="sníž. přenesená",J1003,0)</f>
        <v>0</v>
      </c>
      <c r="BI1003" s="219">
        <f>IF(N1003="nulová",J1003,0)</f>
        <v>0</v>
      </c>
      <c r="BJ1003" s="20" t="s">
        <v>83</v>
      </c>
      <c r="BK1003" s="219">
        <f>ROUND(I1003*H1003,2)</f>
        <v>0</v>
      </c>
      <c r="BL1003" s="20" t="s">
        <v>261</v>
      </c>
      <c r="BM1003" s="218" t="s">
        <v>1184</v>
      </c>
    </row>
    <row r="1004" s="2" customFormat="1">
      <c r="A1004" s="41"/>
      <c r="B1004" s="42"/>
      <c r="C1004" s="43"/>
      <c r="D1004" s="220" t="s">
        <v>154</v>
      </c>
      <c r="E1004" s="43"/>
      <c r="F1004" s="221" t="s">
        <v>1185</v>
      </c>
      <c r="G1004" s="43"/>
      <c r="H1004" s="43"/>
      <c r="I1004" s="222"/>
      <c r="J1004" s="43"/>
      <c r="K1004" s="43"/>
      <c r="L1004" s="47"/>
      <c r="M1004" s="223"/>
      <c r="N1004" s="224"/>
      <c r="O1004" s="87"/>
      <c r="P1004" s="87"/>
      <c r="Q1004" s="87"/>
      <c r="R1004" s="87"/>
      <c r="S1004" s="87"/>
      <c r="T1004" s="88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T1004" s="20" t="s">
        <v>154</v>
      </c>
      <c r="AU1004" s="20" t="s">
        <v>85</v>
      </c>
    </row>
    <row r="1005" s="13" customFormat="1">
      <c r="A1005" s="13"/>
      <c r="B1005" s="225"/>
      <c r="C1005" s="226"/>
      <c r="D1005" s="227" t="s">
        <v>156</v>
      </c>
      <c r="E1005" s="228" t="s">
        <v>19</v>
      </c>
      <c r="F1005" s="229" t="s">
        <v>299</v>
      </c>
      <c r="G1005" s="226"/>
      <c r="H1005" s="228" t="s">
        <v>19</v>
      </c>
      <c r="I1005" s="230"/>
      <c r="J1005" s="226"/>
      <c r="K1005" s="226"/>
      <c r="L1005" s="231"/>
      <c r="M1005" s="232"/>
      <c r="N1005" s="233"/>
      <c r="O1005" s="233"/>
      <c r="P1005" s="233"/>
      <c r="Q1005" s="233"/>
      <c r="R1005" s="233"/>
      <c r="S1005" s="233"/>
      <c r="T1005" s="23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5" t="s">
        <v>156</v>
      </c>
      <c r="AU1005" s="235" t="s">
        <v>85</v>
      </c>
      <c r="AV1005" s="13" t="s">
        <v>83</v>
      </c>
      <c r="AW1005" s="13" t="s">
        <v>37</v>
      </c>
      <c r="AX1005" s="13" t="s">
        <v>75</v>
      </c>
      <c r="AY1005" s="235" t="s">
        <v>145</v>
      </c>
    </row>
    <row r="1006" s="14" customFormat="1">
      <c r="A1006" s="14"/>
      <c r="B1006" s="236"/>
      <c r="C1006" s="237"/>
      <c r="D1006" s="227" t="s">
        <v>156</v>
      </c>
      <c r="E1006" s="238" t="s">
        <v>19</v>
      </c>
      <c r="F1006" s="239" t="s">
        <v>83</v>
      </c>
      <c r="G1006" s="237"/>
      <c r="H1006" s="240">
        <v>1</v>
      </c>
      <c r="I1006" s="241"/>
      <c r="J1006" s="237"/>
      <c r="K1006" s="237"/>
      <c r="L1006" s="242"/>
      <c r="M1006" s="243"/>
      <c r="N1006" s="244"/>
      <c r="O1006" s="244"/>
      <c r="P1006" s="244"/>
      <c r="Q1006" s="244"/>
      <c r="R1006" s="244"/>
      <c r="S1006" s="244"/>
      <c r="T1006" s="245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6" t="s">
        <v>156</v>
      </c>
      <c r="AU1006" s="246" t="s">
        <v>85</v>
      </c>
      <c r="AV1006" s="14" t="s">
        <v>85</v>
      </c>
      <c r="AW1006" s="14" t="s">
        <v>37</v>
      </c>
      <c r="AX1006" s="14" t="s">
        <v>75</v>
      </c>
      <c r="AY1006" s="246" t="s">
        <v>145</v>
      </c>
    </row>
    <row r="1007" s="16" customFormat="1">
      <c r="A1007" s="16"/>
      <c r="B1007" s="258"/>
      <c r="C1007" s="259"/>
      <c r="D1007" s="227" t="s">
        <v>156</v>
      </c>
      <c r="E1007" s="260" t="s">
        <v>19</v>
      </c>
      <c r="F1007" s="261" t="s">
        <v>166</v>
      </c>
      <c r="G1007" s="259"/>
      <c r="H1007" s="262">
        <v>1</v>
      </c>
      <c r="I1007" s="263"/>
      <c r="J1007" s="259"/>
      <c r="K1007" s="259"/>
      <c r="L1007" s="264"/>
      <c r="M1007" s="265"/>
      <c r="N1007" s="266"/>
      <c r="O1007" s="266"/>
      <c r="P1007" s="266"/>
      <c r="Q1007" s="266"/>
      <c r="R1007" s="266"/>
      <c r="S1007" s="266"/>
      <c r="T1007" s="267"/>
      <c r="U1007" s="16"/>
      <c r="V1007" s="16"/>
      <c r="W1007" s="16"/>
      <c r="X1007" s="16"/>
      <c r="Y1007" s="16"/>
      <c r="Z1007" s="16"/>
      <c r="AA1007" s="16"/>
      <c r="AB1007" s="16"/>
      <c r="AC1007" s="16"/>
      <c r="AD1007" s="16"/>
      <c r="AE1007" s="16"/>
      <c r="AT1007" s="268" t="s">
        <v>156</v>
      </c>
      <c r="AU1007" s="268" t="s">
        <v>85</v>
      </c>
      <c r="AV1007" s="16" t="s">
        <v>152</v>
      </c>
      <c r="AW1007" s="16" t="s">
        <v>37</v>
      </c>
      <c r="AX1007" s="16" t="s">
        <v>83</v>
      </c>
      <c r="AY1007" s="268" t="s">
        <v>145</v>
      </c>
    </row>
    <row r="1008" s="2" customFormat="1" ht="24.15" customHeight="1">
      <c r="A1008" s="41"/>
      <c r="B1008" s="42"/>
      <c r="C1008" s="207" t="s">
        <v>1186</v>
      </c>
      <c r="D1008" s="207" t="s">
        <v>147</v>
      </c>
      <c r="E1008" s="208" t="s">
        <v>1187</v>
      </c>
      <c r="F1008" s="209" t="s">
        <v>1188</v>
      </c>
      <c r="G1008" s="210" t="s">
        <v>611</v>
      </c>
      <c r="H1008" s="211">
        <v>1</v>
      </c>
      <c r="I1008" s="212"/>
      <c r="J1008" s="213">
        <f>ROUND(I1008*H1008,2)</f>
        <v>0</v>
      </c>
      <c r="K1008" s="209" t="s">
        <v>151</v>
      </c>
      <c r="L1008" s="47"/>
      <c r="M1008" s="214" t="s">
        <v>19</v>
      </c>
      <c r="N1008" s="215" t="s">
        <v>46</v>
      </c>
      <c r="O1008" s="87"/>
      <c r="P1008" s="216">
        <f>O1008*H1008</f>
        <v>0</v>
      </c>
      <c r="Q1008" s="216">
        <v>0.01736</v>
      </c>
      <c r="R1008" s="216">
        <f>Q1008*H1008</f>
        <v>0.01736</v>
      </c>
      <c r="S1008" s="216">
        <v>0</v>
      </c>
      <c r="T1008" s="217">
        <f>S1008*H1008</f>
        <v>0</v>
      </c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R1008" s="218" t="s">
        <v>261</v>
      </c>
      <c r="AT1008" s="218" t="s">
        <v>147</v>
      </c>
      <c r="AU1008" s="218" t="s">
        <v>85</v>
      </c>
      <c r="AY1008" s="20" t="s">
        <v>145</v>
      </c>
      <c r="BE1008" s="219">
        <f>IF(N1008="základní",J1008,0)</f>
        <v>0</v>
      </c>
      <c r="BF1008" s="219">
        <f>IF(N1008="snížená",J1008,0)</f>
        <v>0</v>
      </c>
      <c r="BG1008" s="219">
        <f>IF(N1008="zákl. přenesená",J1008,0)</f>
        <v>0</v>
      </c>
      <c r="BH1008" s="219">
        <f>IF(N1008="sníž. přenesená",J1008,0)</f>
        <v>0</v>
      </c>
      <c r="BI1008" s="219">
        <f>IF(N1008="nulová",J1008,0)</f>
        <v>0</v>
      </c>
      <c r="BJ1008" s="20" t="s">
        <v>83</v>
      </c>
      <c r="BK1008" s="219">
        <f>ROUND(I1008*H1008,2)</f>
        <v>0</v>
      </c>
      <c r="BL1008" s="20" t="s">
        <v>261</v>
      </c>
      <c r="BM1008" s="218" t="s">
        <v>1189</v>
      </c>
    </row>
    <row r="1009" s="2" customFormat="1">
      <c r="A1009" s="41"/>
      <c r="B1009" s="42"/>
      <c r="C1009" s="43"/>
      <c r="D1009" s="220" t="s">
        <v>154</v>
      </c>
      <c r="E1009" s="43"/>
      <c r="F1009" s="221" t="s">
        <v>1190</v>
      </c>
      <c r="G1009" s="43"/>
      <c r="H1009" s="43"/>
      <c r="I1009" s="222"/>
      <c r="J1009" s="43"/>
      <c r="K1009" s="43"/>
      <c r="L1009" s="47"/>
      <c r="M1009" s="223"/>
      <c r="N1009" s="224"/>
      <c r="O1009" s="87"/>
      <c r="P1009" s="87"/>
      <c r="Q1009" s="87"/>
      <c r="R1009" s="87"/>
      <c r="S1009" s="87"/>
      <c r="T1009" s="88"/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T1009" s="20" t="s">
        <v>154</v>
      </c>
      <c r="AU1009" s="20" t="s">
        <v>85</v>
      </c>
    </row>
    <row r="1010" s="13" customFormat="1">
      <c r="A1010" s="13"/>
      <c r="B1010" s="225"/>
      <c r="C1010" s="226"/>
      <c r="D1010" s="227" t="s">
        <v>156</v>
      </c>
      <c r="E1010" s="228" t="s">
        <v>19</v>
      </c>
      <c r="F1010" s="229" t="s">
        <v>299</v>
      </c>
      <c r="G1010" s="226"/>
      <c r="H1010" s="228" t="s">
        <v>19</v>
      </c>
      <c r="I1010" s="230"/>
      <c r="J1010" s="226"/>
      <c r="K1010" s="226"/>
      <c r="L1010" s="231"/>
      <c r="M1010" s="232"/>
      <c r="N1010" s="233"/>
      <c r="O1010" s="233"/>
      <c r="P1010" s="233"/>
      <c r="Q1010" s="233"/>
      <c r="R1010" s="233"/>
      <c r="S1010" s="233"/>
      <c r="T1010" s="23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5" t="s">
        <v>156</v>
      </c>
      <c r="AU1010" s="235" t="s">
        <v>85</v>
      </c>
      <c r="AV1010" s="13" t="s">
        <v>83</v>
      </c>
      <c r="AW1010" s="13" t="s">
        <v>37</v>
      </c>
      <c r="AX1010" s="13" t="s">
        <v>75</v>
      </c>
      <c r="AY1010" s="235" t="s">
        <v>145</v>
      </c>
    </row>
    <row r="1011" s="14" customFormat="1">
      <c r="A1011" s="14"/>
      <c r="B1011" s="236"/>
      <c r="C1011" s="237"/>
      <c r="D1011" s="227" t="s">
        <v>156</v>
      </c>
      <c r="E1011" s="238" t="s">
        <v>19</v>
      </c>
      <c r="F1011" s="239" t="s">
        <v>83</v>
      </c>
      <c r="G1011" s="237"/>
      <c r="H1011" s="240">
        <v>1</v>
      </c>
      <c r="I1011" s="241"/>
      <c r="J1011" s="237"/>
      <c r="K1011" s="237"/>
      <c r="L1011" s="242"/>
      <c r="M1011" s="243"/>
      <c r="N1011" s="244"/>
      <c r="O1011" s="244"/>
      <c r="P1011" s="244"/>
      <c r="Q1011" s="244"/>
      <c r="R1011" s="244"/>
      <c r="S1011" s="244"/>
      <c r="T1011" s="245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6" t="s">
        <v>156</v>
      </c>
      <c r="AU1011" s="246" t="s">
        <v>85</v>
      </c>
      <c r="AV1011" s="14" t="s">
        <v>85</v>
      </c>
      <c r="AW1011" s="14" t="s">
        <v>37</v>
      </c>
      <c r="AX1011" s="14" t="s">
        <v>75</v>
      </c>
      <c r="AY1011" s="246" t="s">
        <v>145</v>
      </c>
    </row>
    <row r="1012" s="16" customFormat="1">
      <c r="A1012" s="16"/>
      <c r="B1012" s="258"/>
      <c r="C1012" s="259"/>
      <c r="D1012" s="227" t="s">
        <v>156</v>
      </c>
      <c r="E1012" s="260" t="s">
        <v>19</v>
      </c>
      <c r="F1012" s="261" t="s">
        <v>166</v>
      </c>
      <c r="G1012" s="259"/>
      <c r="H1012" s="262">
        <v>1</v>
      </c>
      <c r="I1012" s="263"/>
      <c r="J1012" s="259"/>
      <c r="K1012" s="259"/>
      <c r="L1012" s="264"/>
      <c r="M1012" s="265"/>
      <c r="N1012" s="266"/>
      <c r="O1012" s="266"/>
      <c r="P1012" s="266"/>
      <c r="Q1012" s="266"/>
      <c r="R1012" s="266"/>
      <c r="S1012" s="266"/>
      <c r="T1012" s="267"/>
      <c r="U1012" s="16"/>
      <c r="V1012" s="16"/>
      <c r="W1012" s="16"/>
      <c r="X1012" s="16"/>
      <c r="Y1012" s="16"/>
      <c r="Z1012" s="16"/>
      <c r="AA1012" s="16"/>
      <c r="AB1012" s="16"/>
      <c r="AC1012" s="16"/>
      <c r="AD1012" s="16"/>
      <c r="AE1012" s="16"/>
      <c r="AT1012" s="268" t="s">
        <v>156</v>
      </c>
      <c r="AU1012" s="268" t="s">
        <v>85</v>
      </c>
      <c r="AV1012" s="16" t="s">
        <v>152</v>
      </c>
      <c r="AW1012" s="16" t="s">
        <v>37</v>
      </c>
      <c r="AX1012" s="16" t="s">
        <v>83</v>
      </c>
      <c r="AY1012" s="268" t="s">
        <v>145</v>
      </c>
    </row>
    <row r="1013" s="2" customFormat="1" ht="16.5" customHeight="1">
      <c r="A1013" s="41"/>
      <c r="B1013" s="42"/>
      <c r="C1013" s="207" t="s">
        <v>1191</v>
      </c>
      <c r="D1013" s="207" t="s">
        <v>147</v>
      </c>
      <c r="E1013" s="208" t="s">
        <v>1192</v>
      </c>
      <c r="F1013" s="209" t="s">
        <v>1193</v>
      </c>
      <c r="G1013" s="210" t="s">
        <v>240</v>
      </c>
      <c r="H1013" s="211">
        <v>3</v>
      </c>
      <c r="I1013" s="212"/>
      <c r="J1013" s="213">
        <f>ROUND(I1013*H1013,2)</f>
        <v>0</v>
      </c>
      <c r="K1013" s="209" t="s">
        <v>151</v>
      </c>
      <c r="L1013" s="47"/>
      <c r="M1013" s="214" t="s">
        <v>19</v>
      </c>
      <c r="N1013" s="215" t="s">
        <v>46</v>
      </c>
      <c r="O1013" s="87"/>
      <c r="P1013" s="216">
        <f>O1013*H1013</f>
        <v>0</v>
      </c>
      <c r="Q1013" s="216">
        <v>0</v>
      </c>
      <c r="R1013" s="216">
        <f>Q1013*H1013</f>
        <v>0</v>
      </c>
      <c r="S1013" s="216">
        <v>0</v>
      </c>
      <c r="T1013" s="217">
        <f>S1013*H1013</f>
        <v>0</v>
      </c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R1013" s="218" t="s">
        <v>261</v>
      </c>
      <c r="AT1013" s="218" t="s">
        <v>147</v>
      </c>
      <c r="AU1013" s="218" t="s">
        <v>85</v>
      </c>
      <c r="AY1013" s="20" t="s">
        <v>145</v>
      </c>
      <c r="BE1013" s="219">
        <f>IF(N1013="základní",J1013,0)</f>
        <v>0</v>
      </c>
      <c r="BF1013" s="219">
        <f>IF(N1013="snížená",J1013,0)</f>
        <v>0</v>
      </c>
      <c r="BG1013" s="219">
        <f>IF(N1013="zákl. přenesená",J1013,0)</f>
        <v>0</v>
      </c>
      <c r="BH1013" s="219">
        <f>IF(N1013="sníž. přenesená",J1013,0)</f>
        <v>0</v>
      </c>
      <c r="BI1013" s="219">
        <f>IF(N1013="nulová",J1013,0)</f>
        <v>0</v>
      </c>
      <c r="BJ1013" s="20" t="s">
        <v>83</v>
      </c>
      <c r="BK1013" s="219">
        <f>ROUND(I1013*H1013,2)</f>
        <v>0</v>
      </c>
      <c r="BL1013" s="20" t="s">
        <v>261</v>
      </c>
      <c r="BM1013" s="218" t="s">
        <v>1194</v>
      </c>
    </row>
    <row r="1014" s="2" customFormat="1">
      <c r="A1014" s="41"/>
      <c r="B1014" s="42"/>
      <c r="C1014" s="43"/>
      <c r="D1014" s="220" t="s">
        <v>154</v>
      </c>
      <c r="E1014" s="43"/>
      <c r="F1014" s="221" t="s">
        <v>1195</v>
      </c>
      <c r="G1014" s="43"/>
      <c r="H1014" s="43"/>
      <c r="I1014" s="222"/>
      <c r="J1014" s="43"/>
      <c r="K1014" s="43"/>
      <c r="L1014" s="47"/>
      <c r="M1014" s="223"/>
      <c r="N1014" s="224"/>
      <c r="O1014" s="87"/>
      <c r="P1014" s="87"/>
      <c r="Q1014" s="87"/>
      <c r="R1014" s="87"/>
      <c r="S1014" s="87"/>
      <c r="T1014" s="88"/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T1014" s="20" t="s">
        <v>154</v>
      </c>
      <c r="AU1014" s="20" t="s">
        <v>85</v>
      </c>
    </row>
    <row r="1015" s="13" customFormat="1">
      <c r="A1015" s="13"/>
      <c r="B1015" s="225"/>
      <c r="C1015" s="226"/>
      <c r="D1015" s="227" t="s">
        <v>156</v>
      </c>
      <c r="E1015" s="228" t="s">
        <v>19</v>
      </c>
      <c r="F1015" s="229" t="s">
        <v>919</v>
      </c>
      <c r="G1015" s="226"/>
      <c r="H1015" s="228" t="s">
        <v>19</v>
      </c>
      <c r="I1015" s="230"/>
      <c r="J1015" s="226"/>
      <c r="K1015" s="226"/>
      <c r="L1015" s="231"/>
      <c r="M1015" s="232"/>
      <c r="N1015" s="233"/>
      <c r="O1015" s="233"/>
      <c r="P1015" s="233"/>
      <c r="Q1015" s="233"/>
      <c r="R1015" s="233"/>
      <c r="S1015" s="233"/>
      <c r="T1015" s="234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5" t="s">
        <v>156</v>
      </c>
      <c r="AU1015" s="235" t="s">
        <v>85</v>
      </c>
      <c r="AV1015" s="13" t="s">
        <v>83</v>
      </c>
      <c r="AW1015" s="13" t="s">
        <v>37</v>
      </c>
      <c r="AX1015" s="13" t="s">
        <v>75</v>
      </c>
      <c r="AY1015" s="235" t="s">
        <v>145</v>
      </c>
    </row>
    <row r="1016" s="14" customFormat="1">
      <c r="A1016" s="14"/>
      <c r="B1016" s="236"/>
      <c r="C1016" s="237"/>
      <c r="D1016" s="227" t="s">
        <v>156</v>
      </c>
      <c r="E1016" s="238" t="s">
        <v>19</v>
      </c>
      <c r="F1016" s="239" t="s">
        <v>83</v>
      </c>
      <c r="G1016" s="237"/>
      <c r="H1016" s="240">
        <v>1</v>
      </c>
      <c r="I1016" s="241"/>
      <c r="J1016" s="237"/>
      <c r="K1016" s="237"/>
      <c r="L1016" s="242"/>
      <c r="M1016" s="243"/>
      <c r="N1016" s="244"/>
      <c r="O1016" s="244"/>
      <c r="P1016" s="244"/>
      <c r="Q1016" s="244"/>
      <c r="R1016" s="244"/>
      <c r="S1016" s="244"/>
      <c r="T1016" s="245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6" t="s">
        <v>156</v>
      </c>
      <c r="AU1016" s="246" t="s">
        <v>85</v>
      </c>
      <c r="AV1016" s="14" t="s">
        <v>85</v>
      </c>
      <c r="AW1016" s="14" t="s">
        <v>37</v>
      </c>
      <c r="AX1016" s="14" t="s">
        <v>75</v>
      </c>
      <c r="AY1016" s="246" t="s">
        <v>145</v>
      </c>
    </row>
    <row r="1017" s="13" customFormat="1">
      <c r="A1017" s="13"/>
      <c r="B1017" s="225"/>
      <c r="C1017" s="226"/>
      <c r="D1017" s="227" t="s">
        <v>156</v>
      </c>
      <c r="E1017" s="228" t="s">
        <v>19</v>
      </c>
      <c r="F1017" s="229" t="s">
        <v>1171</v>
      </c>
      <c r="G1017" s="226"/>
      <c r="H1017" s="228" t="s">
        <v>19</v>
      </c>
      <c r="I1017" s="230"/>
      <c r="J1017" s="226"/>
      <c r="K1017" s="226"/>
      <c r="L1017" s="231"/>
      <c r="M1017" s="232"/>
      <c r="N1017" s="233"/>
      <c r="O1017" s="233"/>
      <c r="P1017" s="233"/>
      <c r="Q1017" s="233"/>
      <c r="R1017" s="233"/>
      <c r="S1017" s="233"/>
      <c r="T1017" s="234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5" t="s">
        <v>156</v>
      </c>
      <c r="AU1017" s="235" t="s">
        <v>85</v>
      </c>
      <c r="AV1017" s="13" t="s">
        <v>83</v>
      </c>
      <c r="AW1017" s="13" t="s">
        <v>37</v>
      </c>
      <c r="AX1017" s="13" t="s">
        <v>75</v>
      </c>
      <c r="AY1017" s="235" t="s">
        <v>145</v>
      </c>
    </row>
    <row r="1018" s="14" customFormat="1">
      <c r="A1018" s="14"/>
      <c r="B1018" s="236"/>
      <c r="C1018" s="237"/>
      <c r="D1018" s="227" t="s">
        <v>156</v>
      </c>
      <c r="E1018" s="238" t="s">
        <v>19</v>
      </c>
      <c r="F1018" s="239" t="s">
        <v>83</v>
      </c>
      <c r="G1018" s="237"/>
      <c r="H1018" s="240">
        <v>1</v>
      </c>
      <c r="I1018" s="241"/>
      <c r="J1018" s="237"/>
      <c r="K1018" s="237"/>
      <c r="L1018" s="242"/>
      <c r="M1018" s="243"/>
      <c r="N1018" s="244"/>
      <c r="O1018" s="244"/>
      <c r="P1018" s="244"/>
      <c r="Q1018" s="244"/>
      <c r="R1018" s="244"/>
      <c r="S1018" s="244"/>
      <c r="T1018" s="245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6" t="s">
        <v>156</v>
      </c>
      <c r="AU1018" s="246" t="s">
        <v>85</v>
      </c>
      <c r="AV1018" s="14" t="s">
        <v>85</v>
      </c>
      <c r="AW1018" s="14" t="s">
        <v>37</v>
      </c>
      <c r="AX1018" s="14" t="s">
        <v>75</v>
      </c>
      <c r="AY1018" s="246" t="s">
        <v>145</v>
      </c>
    </row>
    <row r="1019" s="13" customFormat="1">
      <c r="A1019" s="13"/>
      <c r="B1019" s="225"/>
      <c r="C1019" s="226"/>
      <c r="D1019" s="227" t="s">
        <v>156</v>
      </c>
      <c r="E1019" s="228" t="s">
        <v>19</v>
      </c>
      <c r="F1019" s="229" t="s">
        <v>413</v>
      </c>
      <c r="G1019" s="226"/>
      <c r="H1019" s="228" t="s">
        <v>19</v>
      </c>
      <c r="I1019" s="230"/>
      <c r="J1019" s="226"/>
      <c r="K1019" s="226"/>
      <c r="L1019" s="231"/>
      <c r="M1019" s="232"/>
      <c r="N1019" s="233"/>
      <c r="O1019" s="233"/>
      <c r="P1019" s="233"/>
      <c r="Q1019" s="233"/>
      <c r="R1019" s="233"/>
      <c r="S1019" s="233"/>
      <c r="T1019" s="234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5" t="s">
        <v>156</v>
      </c>
      <c r="AU1019" s="235" t="s">
        <v>85</v>
      </c>
      <c r="AV1019" s="13" t="s">
        <v>83</v>
      </c>
      <c r="AW1019" s="13" t="s">
        <v>37</v>
      </c>
      <c r="AX1019" s="13" t="s">
        <v>75</v>
      </c>
      <c r="AY1019" s="235" t="s">
        <v>145</v>
      </c>
    </row>
    <row r="1020" s="14" customFormat="1">
      <c r="A1020" s="14"/>
      <c r="B1020" s="236"/>
      <c r="C1020" s="237"/>
      <c r="D1020" s="227" t="s">
        <v>156</v>
      </c>
      <c r="E1020" s="238" t="s">
        <v>19</v>
      </c>
      <c r="F1020" s="239" t="s">
        <v>83</v>
      </c>
      <c r="G1020" s="237"/>
      <c r="H1020" s="240">
        <v>1</v>
      </c>
      <c r="I1020" s="241"/>
      <c r="J1020" s="237"/>
      <c r="K1020" s="237"/>
      <c r="L1020" s="242"/>
      <c r="M1020" s="243"/>
      <c r="N1020" s="244"/>
      <c r="O1020" s="244"/>
      <c r="P1020" s="244"/>
      <c r="Q1020" s="244"/>
      <c r="R1020" s="244"/>
      <c r="S1020" s="244"/>
      <c r="T1020" s="245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6" t="s">
        <v>156</v>
      </c>
      <c r="AU1020" s="246" t="s">
        <v>85</v>
      </c>
      <c r="AV1020" s="14" t="s">
        <v>85</v>
      </c>
      <c r="AW1020" s="14" t="s">
        <v>37</v>
      </c>
      <c r="AX1020" s="14" t="s">
        <v>75</v>
      </c>
      <c r="AY1020" s="246" t="s">
        <v>145</v>
      </c>
    </row>
    <row r="1021" s="16" customFormat="1">
      <c r="A1021" s="16"/>
      <c r="B1021" s="258"/>
      <c r="C1021" s="259"/>
      <c r="D1021" s="227" t="s">
        <v>156</v>
      </c>
      <c r="E1021" s="260" t="s">
        <v>19</v>
      </c>
      <c r="F1021" s="261" t="s">
        <v>166</v>
      </c>
      <c r="G1021" s="259"/>
      <c r="H1021" s="262">
        <v>3</v>
      </c>
      <c r="I1021" s="263"/>
      <c r="J1021" s="259"/>
      <c r="K1021" s="259"/>
      <c r="L1021" s="264"/>
      <c r="M1021" s="265"/>
      <c r="N1021" s="266"/>
      <c r="O1021" s="266"/>
      <c r="P1021" s="266"/>
      <c r="Q1021" s="266"/>
      <c r="R1021" s="266"/>
      <c r="S1021" s="266"/>
      <c r="T1021" s="267"/>
      <c r="U1021" s="16"/>
      <c r="V1021" s="16"/>
      <c r="W1021" s="16"/>
      <c r="X1021" s="16"/>
      <c r="Y1021" s="16"/>
      <c r="Z1021" s="16"/>
      <c r="AA1021" s="16"/>
      <c r="AB1021" s="16"/>
      <c r="AC1021" s="16"/>
      <c r="AD1021" s="16"/>
      <c r="AE1021" s="16"/>
      <c r="AT1021" s="268" t="s">
        <v>156</v>
      </c>
      <c r="AU1021" s="268" t="s">
        <v>85</v>
      </c>
      <c r="AV1021" s="16" t="s">
        <v>152</v>
      </c>
      <c r="AW1021" s="16" t="s">
        <v>37</v>
      </c>
      <c r="AX1021" s="16" t="s">
        <v>83</v>
      </c>
      <c r="AY1021" s="268" t="s">
        <v>145</v>
      </c>
    </row>
    <row r="1022" s="2" customFormat="1" ht="16.5" customHeight="1">
      <c r="A1022" s="41"/>
      <c r="B1022" s="42"/>
      <c r="C1022" s="269" t="s">
        <v>1196</v>
      </c>
      <c r="D1022" s="269" t="s">
        <v>223</v>
      </c>
      <c r="E1022" s="270" t="s">
        <v>1197</v>
      </c>
      <c r="F1022" s="271" t="s">
        <v>1198</v>
      </c>
      <c r="G1022" s="272" t="s">
        <v>240</v>
      </c>
      <c r="H1022" s="273">
        <v>3</v>
      </c>
      <c r="I1022" s="274"/>
      <c r="J1022" s="275">
        <f>ROUND(I1022*H1022,2)</f>
        <v>0</v>
      </c>
      <c r="K1022" s="271" t="s">
        <v>151</v>
      </c>
      <c r="L1022" s="276"/>
      <c r="M1022" s="277" t="s">
        <v>19</v>
      </c>
      <c r="N1022" s="278" t="s">
        <v>46</v>
      </c>
      <c r="O1022" s="87"/>
      <c r="P1022" s="216">
        <f>O1022*H1022</f>
        <v>0</v>
      </c>
      <c r="Q1022" s="216">
        <v>0.00050000000000000001</v>
      </c>
      <c r="R1022" s="216">
        <f>Q1022*H1022</f>
        <v>0.0015</v>
      </c>
      <c r="S1022" s="216">
        <v>0</v>
      </c>
      <c r="T1022" s="217">
        <f>S1022*H1022</f>
        <v>0</v>
      </c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R1022" s="218" t="s">
        <v>391</v>
      </c>
      <c r="AT1022" s="218" t="s">
        <v>223</v>
      </c>
      <c r="AU1022" s="218" t="s">
        <v>85</v>
      </c>
      <c r="AY1022" s="20" t="s">
        <v>145</v>
      </c>
      <c r="BE1022" s="219">
        <f>IF(N1022="základní",J1022,0)</f>
        <v>0</v>
      </c>
      <c r="BF1022" s="219">
        <f>IF(N1022="snížená",J1022,0)</f>
        <v>0</v>
      </c>
      <c r="BG1022" s="219">
        <f>IF(N1022="zákl. přenesená",J1022,0)</f>
        <v>0</v>
      </c>
      <c r="BH1022" s="219">
        <f>IF(N1022="sníž. přenesená",J1022,0)</f>
        <v>0</v>
      </c>
      <c r="BI1022" s="219">
        <f>IF(N1022="nulová",J1022,0)</f>
        <v>0</v>
      </c>
      <c r="BJ1022" s="20" t="s">
        <v>83</v>
      </c>
      <c r="BK1022" s="219">
        <f>ROUND(I1022*H1022,2)</f>
        <v>0</v>
      </c>
      <c r="BL1022" s="20" t="s">
        <v>261</v>
      </c>
      <c r="BM1022" s="218" t="s">
        <v>1199</v>
      </c>
    </row>
    <row r="1023" s="2" customFormat="1" ht="24.15" customHeight="1">
      <c r="A1023" s="41"/>
      <c r="B1023" s="42"/>
      <c r="C1023" s="207" t="s">
        <v>1200</v>
      </c>
      <c r="D1023" s="207" t="s">
        <v>147</v>
      </c>
      <c r="E1023" s="208" t="s">
        <v>1201</v>
      </c>
      <c r="F1023" s="209" t="s">
        <v>1202</v>
      </c>
      <c r="G1023" s="210" t="s">
        <v>611</v>
      </c>
      <c r="H1023" s="211">
        <v>1</v>
      </c>
      <c r="I1023" s="212"/>
      <c r="J1023" s="213">
        <f>ROUND(I1023*H1023,2)</f>
        <v>0</v>
      </c>
      <c r="K1023" s="209" t="s">
        <v>151</v>
      </c>
      <c r="L1023" s="47"/>
      <c r="M1023" s="214" t="s">
        <v>19</v>
      </c>
      <c r="N1023" s="215" t="s">
        <v>46</v>
      </c>
      <c r="O1023" s="87"/>
      <c r="P1023" s="216">
        <f>O1023*H1023</f>
        <v>0</v>
      </c>
      <c r="Q1023" s="216">
        <v>0.0049300000000000004</v>
      </c>
      <c r="R1023" s="216">
        <f>Q1023*H1023</f>
        <v>0.0049300000000000004</v>
      </c>
      <c r="S1023" s="216">
        <v>0</v>
      </c>
      <c r="T1023" s="217">
        <f>S1023*H1023</f>
        <v>0</v>
      </c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R1023" s="218" t="s">
        <v>261</v>
      </c>
      <c r="AT1023" s="218" t="s">
        <v>147</v>
      </c>
      <c r="AU1023" s="218" t="s">
        <v>85</v>
      </c>
      <c r="AY1023" s="20" t="s">
        <v>145</v>
      </c>
      <c r="BE1023" s="219">
        <f>IF(N1023="základní",J1023,0)</f>
        <v>0</v>
      </c>
      <c r="BF1023" s="219">
        <f>IF(N1023="snížená",J1023,0)</f>
        <v>0</v>
      </c>
      <c r="BG1023" s="219">
        <f>IF(N1023="zákl. přenesená",J1023,0)</f>
        <v>0</v>
      </c>
      <c r="BH1023" s="219">
        <f>IF(N1023="sníž. přenesená",J1023,0)</f>
        <v>0</v>
      </c>
      <c r="BI1023" s="219">
        <f>IF(N1023="nulová",J1023,0)</f>
        <v>0</v>
      </c>
      <c r="BJ1023" s="20" t="s">
        <v>83</v>
      </c>
      <c r="BK1023" s="219">
        <f>ROUND(I1023*H1023,2)</f>
        <v>0</v>
      </c>
      <c r="BL1023" s="20" t="s">
        <v>261</v>
      </c>
      <c r="BM1023" s="218" t="s">
        <v>1203</v>
      </c>
    </row>
    <row r="1024" s="2" customFormat="1">
      <c r="A1024" s="41"/>
      <c r="B1024" s="42"/>
      <c r="C1024" s="43"/>
      <c r="D1024" s="220" t="s">
        <v>154</v>
      </c>
      <c r="E1024" s="43"/>
      <c r="F1024" s="221" t="s">
        <v>1204</v>
      </c>
      <c r="G1024" s="43"/>
      <c r="H1024" s="43"/>
      <c r="I1024" s="222"/>
      <c r="J1024" s="43"/>
      <c r="K1024" s="43"/>
      <c r="L1024" s="47"/>
      <c r="M1024" s="223"/>
      <c r="N1024" s="224"/>
      <c r="O1024" s="87"/>
      <c r="P1024" s="87"/>
      <c r="Q1024" s="87"/>
      <c r="R1024" s="87"/>
      <c r="S1024" s="87"/>
      <c r="T1024" s="88"/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T1024" s="20" t="s">
        <v>154</v>
      </c>
      <c r="AU1024" s="20" t="s">
        <v>85</v>
      </c>
    </row>
    <row r="1025" s="13" customFormat="1">
      <c r="A1025" s="13"/>
      <c r="B1025" s="225"/>
      <c r="C1025" s="226"/>
      <c r="D1025" s="227" t="s">
        <v>156</v>
      </c>
      <c r="E1025" s="228" t="s">
        <v>19</v>
      </c>
      <c r="F1025" s="229" t="s">
        <v>413</v>
      </c>
      <c r="G1025" s="226"/>
      <c r="H1025" s="228" t="s">
        <v>19</v>
      </c>
      <c r="I1025" s="230"/>
      <c r="J1025" s="226"/>
      <c r="K1025" s="226"/>
      <c r="L1025" s="231"/>
      <c r="M1025" s="232"/>
      <c r="N1025" s="233"/>
      <c r="O1025" s="233"/>
      <c r="P1025" s="233"/>
      <c r="Q1025" s="233"/>
      <c r="R1025" s="233"/>
      <c r="S1025" s="233"/>
      <c r="T1025" s="234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5" t="s">
        <v>156</v>
      </c>
      <c r="AU1025" s="235" t="s">
        <v>85</v>
      </c>
      <c r="AV1025" s="13" t="s">
        <v>83</v>
      </c>
      <c r="AW1025" s="13" t="s">
        <v>37</v>
      </c>
      <c r="AX1025" s="13" t="s">
        <v>75</v>
      </c>
      <c r="AY1025" s="235" t="s">
        <v>145</v>
      </c>
    </row>
    <row r="1026" s="14" customFormat="1">
      <c r="A1026" s="14"/>
      <c r="B1026" s="236"/>
      <c r="C1026" s="237"/>
      <c r="D1026" s="227" t="s">
        <v>156</v>
      </c>
      <c r="E1026" s="238" t="s">
        <v>19</v>
      </c>
      <c r="F1026" s="239" t="s">
        <v>83</v>
      </c>
      <c r="G1026" s="237"/>
      <c r="H1026" s="240">
        <v>1</v>
      </c>
      <c r="I1026" s="241"/>
      <c r="J1026" s="237"/>
      <c r="K1026" s="237"/>
      <c r="L1026" s="242"/>
      <c r="M1026" s="243"/>
      <c r="N1026" s="244"/>
      <c r="O1026" s="244"/>
      <c r="P1026" s="244"/>
      <c r="Q1026" s="244"/>
      <c r="R1026" s="244"/>
      <c r="S1026" s="244"/>
      <c r="T1026" s="245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6" t="s">
        <v>156</v>
      </c>
      <c r="AU1026" s="246" t="s">
        <v>85</v>
      </c>
      <c r="AV1026" s="14" t="s">
        <v>85</v>
      </c>
      <c r="AW1026" s="14" t="s">
        <v>37</v>
      </c>
      <c r="AX1026" s="14" t="s">
        <v>75</v>
      </c>
      <c r="AY1026" s="246" t="s">
        <v>145</v>
      </c>
    </row>
    <row r="1027" s="16" customFormat="1">
      <c r="A1027" s="16"/>
      <c r="B1027" s="258"/>
      <c r="C1027" s="259"/>
      <c r="D1027" s="227" t="s">
        <v>156</v>
      </c>
      <c r="E1027" s="260" t="s">
        <v>19</v>
      </c>
      <c r="F1027" s="261" t="s">
        <v>166</v>
      </c>
      <c r="G1027" s="259"/>
      <c r="H1027" s="262">
        <v>1</v>
      </c>
      <c r="I1027" s="263"/>
      <c r="J1027" s="259"/>
      <c r="K1027" s="259"/>
      <c r="L1027" s="264"/>
      <c r="M1027" s="265"/>
      <c r="N1027" s="266"/>
      <c r="O1027" s="266"/>
      <c r="P1027" s="266"/>
      <c r="Q1027" s="266"/>
      <c r="R1027" s="266"/>
      <c r="S1027" s="266"/>
      <c r="T1027" s="267"/>
      <c r="U1027" s="16"/>
      <c r="V1027" s="16"/>
      <c r="W1027" s="16"/>
      <c r="X1027" s="16"/>
      <c r="Y1027" s="16"/>
      <c r="Z1027" s="16"/>
      <c r="AA1027" s="16"/>
      <c r="AB1027" s="16"/>
      <c r="AC1027" s="16"/>
      <c r="AD1027" s="16"/>
      <c r="AE1027" s="16"/>
      <c r="AT1027" s="268" t="s">
        <v>156</v>
      </c>
      <c r="AU1027" s="268" t="s">
        <v>85</v>
      </c>
      <c r="AV1027" s="16" t="s">
        <v>152</v>
      </c>
      <c r="AW1027" s="16" t="s">
        <v>37</v>
      </c>
      <c r="AX1027" s="16" t="s">
        <v>83</v>
      </c>
      <c r="AY1027" s="268" t="s">
        <v>145</v>
      </c>
    </row>
    <row r="1028" s="2" customFormat="1" ht="16.5" customHeight="1">
      <c r="A1028" s="41"/>
      <c r="B1028" s="42"/>
      <c r="C1028" s="269" t="s">
        <v>1205</v>
      </c>
      <c r="D1028" s="269" t="s">
        <v>223</v>
      </c>
      <c r="E1028" s="270" t="s">
        <v>1206</v>
      </c>
      <c r="F1028" s="271" t="s">
        <v>1207</v>
      </c>
      <c r="G1028" s="272" t="s">
        <v>240</v>
      </c>
      <c r="H1028" s="273">
        <v>1</v>
      </c>
      <c r="I1028" s="274"/>
      <c r="J1028" s="275">
        <f>ROUND(I1028*H1028,2)</f>
        <v>0</v>
      </c>
      <c r="K1028" s="271" t="s">
        <v>151</v>
      </c>
      <c r="L1028" s="276"/>
      <c r="M1028" s="277" t="s">
        <v>19</v>
      </c>
      <c r="N1028" s="278" t="s">
        <v>46</v>
      </c>
      <c r="O1028" s="87"/>
      <c r="P1028" s="216">
        <f>O1028*H1028</f>
        <v>0</v>
      </c>
      <c r="Q1028" s="216">
        <v>0.00010000000000000001</v>
      </c>
      <c r="R1028" s="216">
        <f>Q1028*H1028</f>
        <v>0.00010000000000000001</v>
      </c>
      <c r="S1028" s="216">
        <v>0</v>
      </c>
      <c r="T1028" s="217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8" t="s">
        <v>391</v>
      </c>
      <c r="AT1028" s="218" t="s">
        <v>223</v>
      </c>
      <c r="AU1028" s="218" t="s">
        <v>85</v>
      </c>
      <c r="AY1028" s="20" t="s">
        <v>145</v>
      </c>
      <c r="BE1028" s="219">
        <f>IF(N1028="základní",J1028,0)</f>
        <v>0</v>
      </c>
      <c r="BF1028" s="219">
        <f>IF(N1028="snížená",J1028,0)</f>
        <v>0</v>
      </c>
      <c r="BG1028" s="219">
        <f>IF(N1028="zákl. přenesená",J1028,0)</f>
        <v>0</v>
      </c>
      <c r="BH1028" s="219">
        <f>IF(N1028="sníž. přenesená",J1028,0)</f>
        <v>0</v>
      </c>
      <c r="BI1028" s="219">
        <f>IF(N1028="nulová",J1028,0)</f>
        <v>0</v>
      </c>
      <c r="BJ1028" s="20" t="s">
        <v>83</v>
      </c>
      <c r="BK1028" s="219">
        <f>ROUND(I1028*H1028,2)</f>
        <v>0</v>
      </c>
      <c r="BL1028" s="20" t="s">
        <v>261</v>
      </c>
      <c r="BM1028" s="218" t="s">
        <v>1208</v>
      </c>
    </row>
    <row r="1029" s="2" customFormat="1" ht="21.75" customHeight="1">
      <c r="A1029" s="41"/>
      <c r="B1029" s="42"/>
      <c r="C1029" s="207" t="s">
        <v>1209</v>
      </c>
      <c r="D1029" s="207" t="s">
        <v>147</v>
      </c>
      <c r="E1029" s="208" t="s">
        <v>1210</v>
      </c>
      <c r="F1029" s="209" t="s">
        <v>1211</v>
      </c>
      <c r="G1029" s="210" t="s">
        <v>611</v>
      </c>
      <c r="H1029" s="211">
        <v>1</v>
      </c>
      <c r="I1029" s="212"/>
      <c r="J1029" s="213">
        <f>ROUND(I1029*H1029,2)</f>
        <v>0</v>
      </c>
      <c r="K1029" s="209" t="s">
        <v>151</v>
      </c>
      <c r="L1029" s="47"/>
      <c r="M1029" s="214" t="s">
        <v>19</v>
      </c>
      <c r="N1029" s="215" t="s">
        <v>46</v>
      </c>
      <c r="O1029" s="87"/>
      <c r="P1029" s="216">
        <f>O1029*H1029</f>
        <v>0</v>
      </c>
      <c r="Q1029" s="216">
        <v>0.014749999999999999</v>
      </c>
      <c r="R1029" s="216">
        <f>Q1029*H1029</f>
        <v>0.014749999999999999</v>
      </c>
      <c r="S1029" s="216">
        <v>0</v>
      </c>
      <c r="T1029" s="217">
        <f>S1029*H1029</f>
        <v>0</v>
      </c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R1029" s="218" t="s">
        <v>261</v>
      </c>
      <c r="AT1029" s="218" t="s">
        <v>147</v>
      </c>
      <c r="AU1029" s="218" t="s">
        <v>85</v>
      </c>
      <c r="AY1029" s="20" t="s">
        <v>145</v>
      </c>
      <c r="BE1029" s="219">
        <f>IF(N1029="základní",J1029,0)</f>
        <v>0</v>
      </c>
      <c r="BF1029" s="219">
        <f>IF(N1029="snížená",J1029,0)</f>
        <v>0</v>
      </c>
      <c r="BG1029" s="219">
        <f>IF(N1029="zákl. přenesená",J1029,0)</f>
        <v>0</v>
      </c>
      <c r="BH1029" s="219">
        <f>IF(N1029="sníž. přenesená",J1029,0)</f>
        <v>0</v>
      </c>
      <c r="BI1029" s="219">
        <f>IF(N1029="nulová",J1029,0)</f>
        <v>0</v>
      </c>
      <c r="BJ1029" s="20" t="s">
        <v>83</v>
      </c>
      <c r="BK1029" s="219">
        <f>ROUND(I1029*H1029,2)</f>
        <v>0</v>
      </c>
      <c r="BL1029" s="20" t="s">
        <v>261</v>
      </c>
      <c r="BM1029" s="218" t="s">
        <v>1212</v>
      </c>
    </row>
    <row r="1030" s="2" customFormat="1">
      <c r="A1030" s="41"/>
      <c r="B1030" s="42"/>
      <c r="C1030" s="43"/>
      <c r="D1030" s="220" t="s">
        <v>154</v>
      </c>
      <c r="E1030" s="43"/>
      <c r="F1030" s="221" t="s">
        <v>1213</v>
      </c>
      <c r="G1030" s="43"/>
      <c r="H1030" s="43"/>
      <c r="I1030" s="222"/>
      <c r="J1030" s="43"/>
      <c r="K1030" s="43"/>
      <c r="L1030" s="47"/>
      <c r="M1030" s="223"/>
      <c r="N1030" s="224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154</v>
      </c>
      <c r="AU1030" s="20" t="s">
        <v>85</v>
      </c>
    </row>
    <row r="1031" s="13" customFormat="1">
      <c r="A1031" s="13"/>
      <c r="B1031" s="225"/>
      <c r="C1031" s="226"/>
      <c r="D1031" s="227" t="s">
        <v>156</v>
      </c>
      <c r="E1031" s="228" t="s">
        <v>19</v>
      </c>
      <c r="F1031" s="229" t="s">
        <v>1214</v>
      </c>
      <c r="G1031" s="226"/>
      <c r="H1031" s="228" t="s">
        <v>19</v>
      </c>
      <c r="I1031" s="230"/>
      <c r="J1031" s="226"/>
      <c r="K1031" s="226"/>
      <c r="L1031" s="231"/>
      <c r="M1031" s="232"/>
      <c r="N1031" s="233"/>
      <c r="O1031" s="233"/>
      <c r="P1031" s="233"/>
      <c r="Q1031" s="233"/>
      <c r="R1031" s="233"/>
      <c r="S1031" s="233"/>
      <c r="T1031" s="234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5" t="s">
        <v>156</v>
      </c>
      <c r="AU1031" s="235" t="s">
        <v>85</v>
      </c>
      <c r="AV1031" s="13" t="s">
        <v>83</v>
      </c>
      <c r="AW1031" s="13" t="s">
        <v>37</v>
      </c>
      <c r="AX1031" s="13" t="s">
        <v>75</v>
      </c>
      <c r="AY1031" s="235" t="s">
        <v>145</v>
      </c>
    </row>
    <row r="1032" s="14" customFormat="1">
      <c r="A1032" s="14"/>
      <c r="B1032" s="236"/>
      <c r="C1032" s="237"/>
      <c r="D1032" s="227" t="s">
        <v>156</v>
      </c>
      <c r="E1032" s="238" t="s">
        <v>19</v>
      </c>
      <c r="F1032" s="239" t="s">
        <v>83</v>
      </c>
      <c r="G1032" s="237"/>
      <c r="H1032" s="240">
        <v>1</v>
      </c>
      <c r="I1032" s="241"/>
      <c r="J1032" s="237"/>
      <c r="K1032" s="237"/>
      <c r="L1032" s="242"/>
      <c r="M1032" s="243"/>
      <c r="N1032" s="244"/>
      <c r="O1032" s="244"/>
      <c r="P1032" s="244"/>
      <c r="Q1032" s="244"/>
      <c r="R1032" s="244"/>
      <c r="S1032" s="244"/>
      <c r="T1032" s="245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6" t="s">
        <v>156</v>
      </c>
      <c r="AU1032" s="246" t="s">
        <v>85</v>
      </c>
      <c r="AV1032" s="14" t="s">
        <v>85</v>
      </c>
      <c r="AW1032" s="14" t="s">
        <v>37</v>
      </c>
      <c r="AX1032" s="14" t="s">
        <v>75</v>
      </c>
      <c r="AY1032" s="246" t="s">
        <v>145</v>
      </c>
    </row>
    <row r="1033" s="16" customFormat="1">
      <c r="A1033" s="16"/>
      <c r="B1033" s="258"/>
      <c r="C1033" s="259"/>
      <c r="D1033" s="227" t="s">
        <v>156</v>
      </c>
      <c r="E1033" s="260" t="s">
        <v>19</v>
      </c>
      <c r="F1033" s="261" t="s">
        <v>166</v>
      </c>
      <c r="G1033" s="259"/>
      <c r="H1033" s="262">
        <v>1</v>
      </c>
      <c r="I1033" s="263"/>
      <c r="J1033" s="259"/>
      <c r="K1033" s="259"/>
      <c r="L1033" s="264"/>
      <c r="M1033" s="265"/>
      <c r="N1033" s="266"/>
      <c r="O1033" s="266"/>
      <c r="P1033" s="266"/>
      <c r="Q1033" s="266"/>
      <c r="R1033" s="266"/>
      <c r="S1033" s="266"/>
      <c r="T1033" s="267"/>
      <c r="U1033" s="16"/>
      <c r="V1033" s="16"/>
      <c r="W1033" s="16"/>
      <c r="X1033" s="16"/>
      <c r="Y1033" s="16"/>
      <c r="Z1033" s="16"/>
      <c r="AA1033" s="16"/>
      <c r="AB1033" s="16"/>
      <c r="AC1033" s="16"/>
      <c r="AD1033" s="16"/>
      <c r="AE1033" s="16"/>
      <c r="AT1033" s="268" t="s">
        <v>156</v>
      </c>
      <c r="AU1033" s="268" t="s">
        <v>85</v>
      </c>
      <c r="AV1033" s="16" t="s">
        <v>152</v>
      </c>
      <c r="AW1033" s="16" t="s">
        <v>37</v>
      </c>
      <c r="AX1033" s="16" t="s">
        <v>83</v>
      </c>
      <c r="AY1033" s="268" t="s">
        <v>145</v>
      </c>
    </row>
    <row r="1034" s="2" customFormat="1" ht="16.5" customHeight="1">
      <c r="A1034" s="41"/>
      <c r="B1034" s="42"/>
      <c r="C1034" s="207" t="s">
        <v>1215</v>
      </c>
      <c r="D1034" s="207" t="s">
        <v>147</v>
      </c>
      <c r="E1034" s="208" t="s">
        <v>1216</v>
      </c>
      <c r="F1034" s="209" t="s">
        <v>1217</v>
      </c>
      <c r="G1034" s="210" t="s">
        <v>611</v>
      </c>
      <c r="H1034" s="211">
        <v>2</v>
      </c>
      <c r="I1034" s="212"/>
      <c r="J1034" s="213">
        <f>ROUND(I1034*H1034,2)</f>
        <v>0</v>
      </c>
      <c r="K1034" s="209" t="s">
        <v>151</v>
      </c>
      <c r="L1034" s="47"/>
      <c r="M1034" s="214" t="s">
        <v>19</v>
      </c>
      <c r="N1034" s="215" t="s">
        <v>46</v>
      </c>
      <c r="O1034" s="87"/>
      <c r="P1034" s="216">
        <f>O1034*H1034</f>
        <v>0</v>
      </c>
      <c r="Q1034" s="216">
        <v>0.010659999999999999</v>
      </c>
      <c r="R1034" s="216">
        <f>Q1034*H1034</f>
        <v>0.021319999999999999</v>
      </c>
      <c r="S1034" s="216">
        <v>0</v>
      </c>
      <c r="T1034" s="217">
        <f>S1034*H1034</f>
        <v>0</v>
      </c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R1034" s="218" t="s">
        <v>261</v>
      </c>
      <c r="AT1034" s="218" t="s">
        <v>147</v>
      </c>
      <c r="AU1034" s="218" t="s">
        <v>85</v>
      </c>
      <c r="AY1034" s="20" t="s">
        <v>145</v>
      </c>
      <c r="BE1034" s="219">
        <f>IF(N1034="základní",J1034,0)</f>
        <v>0</v>
      </c>
      <c r="BF1034" s="219">
        <f>IF(N1034="snížená",J1034,0)</f>
        <v>0</v>
      </c>
      <c r="BG1034" s="219">
        <f>IF(N1034="zákl. přenesená",J1034,0)</f>
        <v>0</v>
      </c>
      <c r="BH1034" s="219">
        <f>IF(N1034="sníž. přenesená",J1034,0)</f>
        <v>0</v>
      </c>
      <c r="BI1034" s="219">
        <f>IF(N1034="nulová",J1034,0)</f>
        <v>0</v>
      </c>
      <c r="BJ1034" s="20" t="s">
        <v>83</v>
      </c>
      <c r="BK1034" s="219">
        <f>ROUND(I1034*H1034,2)</f>
        <v>0</v>
      </c>
      <c r="BL1034" s="20" t="s">
        <v>261</v>
      </c>
      <c r="BM1034" s="218" t="s">
        <v>1218</v>
      </c>
    </row>
    <row r="1035" s="2" customFormat="1">
      <c r="A1035" s="41"/>
      <c r="B1035" s="42"/>
      <c r="C1035" s="43"/>
      <c r="D1035" s="220" t="s">
        <v>154</v>
      </c>
      <c r="E1035" s="43"/>
      <c r="F1035" s="221" t="s">
        <v>1219</v>
      </c>
      <c r="G1035" s="43"/>
      <c r="H1035" s="43"/>
      <c r="I1035" s="222"/>
      <c r="J1035" s="43"/>
      <c r="K1035" s="43"/>
      <c r="L1035" s="47"/>
      <c r="M1035" s="223"/>
      <c r="N1035" s="224"/>
      <c r="O1035" s="87"/>
      <c r="P1035" s="87"/>
      <c r="Q1035" s="87"/>
      <c r="R1035" s="87"/>
      <c r="S1035" s="87"/>
      <c r="T1035" s="88"/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T1035" s="20" t="s">
        <v>154</v>
      </c>
      <c r="AU1035" s="20" t="s">
        <v>85</v>
      </c>
    </row>
    <row r="1036" s="2" customFormat="1" ht="16.5" customHeight="1">
      <c r="A1036" s="41"/>
      <c r="B1036" s="42"/>
      <c r="C1036" s="207" t="s">
        <v>1220</v>
      </c>
      <c r="D1036" s="207" t="s">
        <v>147</v>
      </c>
      <c r="E1036" s="208" t="s">
        <v>1221</v>
      </c>
      <c r="F1036" s="209" t="s">
        <v>1222</v>
      </c>
      <c r="G1036" s="210" t="s">
        <v>611</v>
      </c>
      <c r="H1036" s="211">
        <v>2</v>
      </c>
      <c r="I1036" s="212"/>
      <c r="J1036" s="213">
        <f>ROUND(I1036*H1036,2)</f>
        <v>0</v>
      </c>
      <c r="K1036" s="209" t="s">
        <v>151</v>
      </c>
      <c r="L1036" s="47"/>
      <c r="M1036" s="214" t="s">
        <v>19</v>
      </c>
      <c r="N1036" s="215" t="s">
        <v>46</v>
      </c>
      <c r="O1036" s="87"/>
      <c r="P1036" s="216">
        <f>O1036*H1036</f>
        <v>0</v>
      </c>
      <c r="Q1036" s="216">
        <v>0.010659999999999999</v>
      </c>
      <c r="R1036" s="216">
        <f>Q1036*H1036</f>
        <v>0.021319999999999999</v>
      </c>
      <c r="S1036" s="216">
        <v>0</v>
      </c>
      <c r="T1036" s="217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18" t="s">
        <v>261</v>
      </c>
      <c r="AT1036" s="218" t="s">
        <v>147</v>
      </c>
      <c r="AU1036" s="218" t="s">
        <v>85</v>
      </c>
      <c r="AY1036" s="20" t="s">
        <v>145</v>
      </c>
      <c r="BE1036" s="219">
        <f>IF(N1036="základní",J1036,0)</f>
        <v>0</v>
      </c>
      <c r="BF1036" s="219">
        <f>IF(N1036="snížená",J1036,0)</f>
        <v>0</v>
      </c>
      <c r="BG1036" s="219">
        <f>IF(N1036="zákl. přenesená",J1036,0)</f>
        <v>0</v>
      </c>
      <c r="BH1036" s="219">
        <f>IF(N1036="sníž. přenesená",J1036,0)</f>
        <v>0</v>
      </c>
      <c r="BI1036" s="219">
        <f>IF(N1036="nulová",J1036,0)</f>
        <v>0</v>
      </c>
      <c r="BJ1036" s="20" t="s">
        <v>83</v>
      </c>
      <c r="BK1036" s="219">
        <f>ROUND(I1036*H1036,2)</f>
        <v>0</v>
      </c>
      <c r="BL1036" s="20" t="s">
        <v>261</v>
      </c>
      <c r="BM1036" s="218" t="s">
        <v>1223</v>
      </c>
    </row>
    <row r="1037" s="2" customFormat="1">
      <c r="A1037" s="41"/>
      <c r="B1037" s="42"/>
      <c r="C1037" s="43"/>
      <c r="D1037" s="220" t="s">
        <v>154</v>
      </c>
      <c r="E1037" s="43"/>
      <c r="F1037" s="221" t="s">
        <v>1224</v>
      </c>
      <c r="G1037" s="43"/>
      <c r="H1037" s="43"/>
      <c r="I1037" s="222"/>
      <c r="J1037" s="43"/>
      <c r="K1037" s="43"/>
      <c r="L1037" s="47"/>
      <c r="M1037" s="223"/>
      <c r="N1037" s="224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154</v>
      </c>
      <c r="AU1037" s="20" t="s">
        <v>85</v>
      </c>
    </row>
    <row r="1038" s="2" customFormat="1" ht="16.5" customHeight="1">
      <c r="A1038" s="41"/>
      <c r="B1038" s="42"/>
      <c r="C1038" s="207" t="s">
        <v>1225</v>
      </c>
      <c r="D1038" s="207" t="s">
        <v>147</v>
      </c>
      <c r="E1038" s="208" t="s">
        <v>1226</v>
      </c>
      <c r="F1038" s="209" t="s">
        <v>1227</v>
      </c>
      <c r="G1038" s="210" t="s">
        <v>240</v>
      </c>
      <c r="H1038" s="211">
        <v>2</v>
      </c>
      <c r="I1038" s="212"/>
      <c r="J1038" s="213">
        <f>ROUND(I1038*H1038,2)</f>
        <v>0</v>
      </c>
      <c r="K1038" s="209" t="s">
        <v>151</v>
      </c>
      <c r="L1038" s="47"/>
      <c r="M1038" s="214" t="s">
        <v>19</v>
      </c>
      <c r="N1038" s="215" t="s">
        <v>46</v>
      </c>
      <c r="O1038" s="87"/>
      <c r="P1038" s="216">
        <f>O1038*H1038</f>
        <v>0</v>
      </c>
      <c r="Q1038" s="216">
        <v>0.00109</v>
      </c>
      <c r="R1038" s="216">
        <f>Q1038*H1038</f>
        <v>0.0021800000000000001</v>
      </c>
      <c r="S1038" s="216">
        <v>0</v>
      </c>
      <c r="T1038" s="217">
        <f>S1038*H1038</f>
        <v>0</v>
      </c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R1038" s="218" t="s">
        <v>261</v>
      </c>
      <c r="AT1038" s="218" t="s">
        <v>147</v>
      </c>
      <c r="AU1038" s="218" t="s">
        <v>85</v>
      </c>
      <c r="AY1038" s="20" t="s">
        <v>145</v>
      </c>
      <c r="BE1038" s="219">
        <f>IF(N1038="základní",J1038,0)</f>
        <v>0</v>
      </c>
      <c r="BF1038" s="219">
        <f>IF(N1038="snížená",J1038,0)</f>
        <v>0</v>
      </c>
      <c r="BG1038" s="219">
        <f>IF(N1038="zákl. přenesená",J1038,0)</f>
        <v>0</v>
      </c>
      <c r="BH1038" s="219">
        <f>IF(N1038="sníž. přenesená",J1038,0)</f>
        <v>0</v>
      </c>
      <c r="BI1038" s="219">
        <f>IF(N1038="nulová",J1038,0)</f>
        <v>0</v>
      </c>
      <c r="BJ1038" s="20" t="s">
        <v>83</v>
      </c>
      <c r="BK1038" s="219">
        <f>ROUND(I1038*H1038,2)</f>
        <v>0</v>
      </c>
      <c r="BL1038" s="20" t="s">
        <v>261</v>
      </c>
      <c r="BM1038" s="218" t="s">
        <v>1228</v>
      </c>
    </row>
    <row r="1039" s="2" customFormat="1">
      <c r="A1039" s="41"/>
      <c r="B1039" s="42"/>
      <c r="C1039" s="43"/>
      <c r="D1039" s="220" t="s">
        <v>154</v>
      </c>
      <c r="E1039" s="43"/>
      <c r="F1039" s="221" t="s">
        <v>1229</v>
      </c>
      <c r="G1039" s="43"/>
      <c r="H1039" s="43"/>
      <c r="I1039" s="222"/>
      <c r="J1039" s="43"/>
      <c r="K1039" s="43"/>
      <c r="L1039" s="47"/>
      <c r="M1039" s="223"/>
      <c r="N1039" s="224"/>
      <c r="O1039" s="87"/>
      <c r="P1039" s="87"/>
      <c r="Q1039" s="87"/>
      <c r="R1039" s="87"/>
      <c r="S1039" s="87"/>
      <c r="T1039" s="88"/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T1039" s="20" t="s">
        <v>154</v>
      </c>
      <c r="AU1039" s="20" t="s">
        <v>85</v>
      </c>
    </row>
    <row r="1040" s="13" customFormat="1">
      <c r="A1040" s="13"/>
      <c r="B1040" s="225"/>
      <c r="C1040" s="226"/>
      <c r="D1040" s="227" t="s">
        <v>156</v>
      </c>
      <c r="E1040" s="228" t="s">
        <v>19</v>
      </c>
      <c r="F1040" s="229" t="s">
        <v>1230</v>
      </c>
      <c r="G1040" s="226"/>
      <c r="H1040" s="228" t="s">
        <v>19</v>
      </c>
      <c r="I1040" s="230"/>
      <c r="J1040" s="226"/>
      <c r="K1040" s="226"/>
      <c r="L1040" s="231"/>
      <c r="M1040" s="232"/>
      <c r="N1040" s="233"/>
      <c r="O1040" s="233"/>
      <c r="P1040" s="233"/>
      <c r="Q1040" s="233"/>
      <c r="R1040" s="233"/>
      <c r="S1040" s="233"/>
      <c r="T1040" s="234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5" t="s">
        <v>156</v>
      </c>
      <c r="AU1040" s="235" t="s">
        <v>85</v>
      </c>
      <c r="AV1040" s="13" t="s">
        <v>83</v>
      </c>
      <c r="AW1040" s="13" t="s">
        <v>37</v>
      </c>
      <c r="AX1040" s="13" t="s">
        <v>75</v>
      </c>
      <c r="AY1040" s="235" t="s">
        <v>145</v>
      </c>
    </row>
    <row r="1041" s="14" customFormat="1">
      <c r="A1041" s="14"/>
      <c r="B1041" s="236"/>
      <c r="C1041" s="237"/>
      <c r="D1041" s="227" t="s">
        <v>156</v>
      </c>
      <c r="E1041" s="238" t="s">
        <v>19</v>
      </c>
      <c r="F1041" s="239" t="s">
        <v>83</v>
      </c>
      <c r="G1041" s="237"/>
      <c r="H1041" s="240">
        <v>1</v>
      </c>
      <c r="I1041" s="241"/>
      <c r="J1041" s="237"/>
      <c r="K1041" s="237"/>
      <c r="L1041" s="242"/>
      <c r="M1041" s="243"/>
      <c r="N1041" s="244"/>
      <c r="O1041" s="244"/>
      <c r="P1041" s="244"/>
      <c r="Q1041" s="244"/>
      <c r="R1041" s="244"/>
      <c r="S1041" s="244"/>
      <c r="T1041" s="245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6" t="s">
        <v>156</v>
      </c>
      <c r="AU1041" s="246" t="s">
        <v>85</v>
      </c>
      <c r="AV1041" s="14" t="s">
        <v>85</v>
      </c>
      <c r="AW1041" s="14" t="s">
        <v>37</v>
      </c>
      <c r="AX1041" s="14" t="s">
        <v>75</v>
      </c>
      <c r="AY1041" s="246" t="s">
        <v>145</v>
      </c>
    </row>
    <row r="1042" s="13" customFormat="1">
      <c r="A1042" s="13"/>
      <c r="B1042" s="225"/>
      <c r="C1042" s="226"/>
      <c r="D1042" s="227" t="s">
        <v>156</v>
      </c>
      <c r="E1042" s="228" t="s">
        <v>19</v>
      </c>
      <c r="F1042" s="229" t="s">
        <v>1231</v>
      </c>
      <c r="G1042" s="226"/>
      <c r="H1042" s="228" t="s">
        <v>19</v>
      </c>
      <c r="I1042" s="230"/>
      <c r="J1042" s="226"/>
      <c r="K1042" s="226"/>
      <c r="L1042" s="231"/>
      <c r="M1042" s="232"/>
      <c r="N1042" s="233"/>
      <c r="O1042" s="233"/>
      <c r="P1042" s="233"/>
      <c r="Q1042" s="233"/>
      <c r="R1042" s="233"/>
      <c r="S1042" s="233"/>
      <c r="T1042" s="234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5" t="s">
        <v>156</v>
      </c>
      <c r="AU1042" s="235" t="s">
        <v>85</v>
      </c>
      <c r="AV1042" s="13" t="s">
        <v>83</v>
      </c>
      <c r="AW1042" s="13" t="s">
        <v>37</v>
      </c>
      <c r="AX1042" s="13" t="s">
        <v>75</v>
      </c>
      <c r="AY1042" s="235" t="s">
        <v>145</v>
      </c>
    </row>
    <row r="1043" s="14" customFormat="1">
      <c r="A1043" s="14"/>
      <c r="B1043" s="236"/>
      <c r="C1043" s="237"/>
      <c r="D1043" s="227" t="s">
        <v>156</v>
      </c>
      <c r="E1043" s="238" t="s">
        <v>19</v>
      </c>
      <c r="F1043" s="239" t="s">
        <v>83</v>
      </c>
      <c r="G1043" s="237"/>
      <c r="H1043" s="240">
        <v>1</v>
      </c>
      <c r="I1043" s="241"/>
      <c r="J1043" s="237"/>
      <c r="K1043" s="237"/>
      <c r="L1043" s="242"/>
      <c r="M1043" s="243"/>
      <c r="N1043" s="244"/>
      <c r="O1043" s="244"/>
      <c r="P1043" s="244"/>
      <c r="Q1043" s="244"/>
      <c r="R1043" s="244"/>
      <c r="S1043" s="244"/>
      <c r="T1043" s="245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6" t="s">
        <v>156</v>
      </c>
      <c r="AU1043" s="246" t="s">
        <v>85</v>
      </c>
      <c r="AV1043" s="14" t="s">
        <v>85</v>
      </c>
      <c r="AW1043" s="14" t="s">
        <v>37</v>
      </c>
      <c r="AX1043" s="14" t="s">
        <v>75</v>
      </c>
      <c r="AY1043" s="246" t="s">
        <v>145</v>
      </c>
    </row>
    <row r="1044" s="16" customFormat="1">
      <c r="A1044" s="16"/>
      <c r="B1044" s="258"/>
      <c r="C1044" s="259"/>
      <c r="D1044" s="227" t="s">
        <v>156</v>
      </c>
      <c r="E1044" s="260" t="s">
        <v>19</v>
      </c>
      <c r="F1044" s="261" t="s">
        <v>166</v>
      </c>
      <c r="G1044" s="259"/>
      <c r="H1044" s="262">
        <v>2</v>
      </c>
      <c r="I1044" s="263"/>
      <c r="J1044" s="259"/>
      <c r="K1044" s="259"/>
      <c r="L1044" s="264"/>
      <c r="M1044" s="265"/>
      <c r="N1044" s="266"/>
      <c r="O1044" s="266"/>
      <c r="P1044" s="266"/>
      <c r="Q1044" s="266"/>
      <c r="R1044" s="266"/>
      <c r="S1044" s="266"/>
      <c r="T1044" s="267"/>
      <c r="U1044" s="16"/>
      <c r="V1044" s="16"/>
      <c r="W1044" s="16"/>
      <c r="X1044" s="16"/>
      <c r="Y1044" s="16"/>
      <c r="Z1044" s="16"/>
      <c r="AA1044" s="16"/>
      <c r="AB1044" s="16"/>
      <c r="AC1044" s="16"/>
      <c r="AD1044" s="16"/>
      <c r="AE1044" s="16"/>
      <c r="AT1044" s="268" t="s">
        <v>156</v>
      </c>
      <c r="AU1044" s="268" t="s">
        <v>85</v>
      </c>
      <c r="AV1044" s="16" t="s">
        <v>152</v>
      </c>
      <c r="AW1044" s="16" t="s">
        <v>37</v>
      </c>
      <c r="AX1044" s="16" t="s">
        <v>83</v>
      </c>
      <c r="AY1044" s="268" t="s">
        <v>145</v>
      </c>
    </row>
    <row r="1045" s="2" customFormat="1" ht="16.5" customHeight="1">
      <c r="A1045" s="41"/>
      <c r="B1045" s="42"/>
      <c r="C1045" s="207" t="s">
        <v>1232</v>
      </c>
      <c r="D1045" s="207" t="s">
        <v>147</v>
      </c>
      <c r="E1045" s="208" t="s">
        <v>1233</v>
      </c>
      <c r="F1045" s="209" t="s">
        <v>1234</v>
      </c>
      <c r="G1045" s="210" t="s">
        <v>611</v>
      </c>
      <c r="H1045" s="211">
        <v>1</v>
      </c>
      <c r="I1045" s="212"/>
      <c r="J1045" s="213">
        <f>ROUND(I1045*H1045,2)</f>
        <v>0</v>
      </c>
      <c r="K1045" s="209" t="s">
        <v>151</v>
      </c>
      <c r="L1045" s="47"/>
      <c r="M1045" s="214" t="s">
        <v>19</v>
      </c>
      <c r="N1045" s="215" t="s">
        <v>46</v>
      </c>
      <c r="O1045" s="87"/>
      <c r="P1045" s="216">
        <f>O1045*H1045</f>
        <v>0</v>
      </c>
      <c r="Q1045" s="216">
        <v>0.0018</v>
      </c>
      <c r="R1045" s="216">
        <f>Q1045*H1045</f>
        <v>0.0018</v>
      </c>
      <c r="S1045" s="216">
        <v>0</v>
      </c>
      <c r="T1045" s="217">
        <f>S1045*H1045</f>
        <v>0</v>
      </c>
      <c r="U1045" s="41"/>
      <c r="V1045" s="41"/>
      <c r="W1045" s="41"/>
      <c r="X1045" s="41"/>
      <c r="Y1045" s="41"/>
      <c r="Z1045" s="41"/>
      <c r="AA1045" s="41"/>
      <c r="AB1045" s="41"/>
      <c r="AC1045" s="41"/>
      <c r="AD1045" s="41"/>
      <c r="AE1045" s="41"/>
      <c r="AR1045" s="218" t="s">
        <v>261</v>
      </c>
      <c r="AT1045" s="218" t="s">
        <v>147</v>
      </c>
      <c r="AU1045" s="218" t="s">
        <v>85</v>
      </c>
      <c r="AY1045" s="20" t="s">
        <v>145</v>
      </c>
      <c r="BE1045" s="219">
        <f>IF(N1045="základní",J1045,0)</f>
        <v>0</v>
      </c>
      <c r="BF1045" s="219">
        <f>IF(N1045="snížená",J1045,0)</f>
        <v>0</v>
      </c>
      <c r="BG1045" s="219">
        <f>IF(N1045="zákl. přenesená",J1045,0)</f>
        <v>0</v>
      </c>
      <c r="BH1045" s="219">
        <f>IF(N1045="sníž. přenesená",J1045,0)</f>
        <v>0</v>
      </c>
      <c r="BI1045" s="219">
        <f>IF(N1045="nulová",J1045,0)</f>
        <v>0</v>
      </c>
      <c r="BJ1045" s="20" t="s">
        <v>83</v>
      </c>
      <c r="BK1045" s="219">
        <f>ROUND(I1045*H1045,2)</f>
        <v>0</v>
      </c>
      <c r="BL1045" s="20" t="s">
        <v>261</v>
      </c>
      <c r="BM1045" s="218" t="s">
        <v>1235</v>
      </c>
    </row>
    <row r="1046" s="2" customFormat="1">
      <c r="A1046" s="41"/>
      <c r="B1046" s="42"/>
      <c r="C1046" s="43"/>
      <c r="D1046" s="220" t="s">
        <v>154</v>
      </c>
      <c r="E1046" s="43"/>
      <c r="F1046" s="221" t="s">
        <v>1236</v>
      </c>
      <c r="G1046" s="43"/>
      <c r="H1046" s="43"/>
      <c r="I1046" s="222"/>
      <c r="J1046" s="43"/>
      <c r="K1046" s="43"/>
      <c r="L1046" s="47"/>
      <c r="M1046" s="223"/>
      <c r="N1046" s="224"/>
      <c r="O1046" s="87"/>
      <c r="P1046" s="87"/>
      <c r="Q1046" s="87"/>
      <c r="R1046" s="87"/>
      <c r="S1046" s="87"/>
      <c r="T1046" s="88"/>
      <c r="U1046" s="41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T1046" s="20" t="s">
        <v>154</v>
      </c>
      <c r="AU1046" s="20" t="s">
        <v>85</v>
      </c>
    </row>
    <row r="1047" s="13" customFormat="1">
      <c r="A1047" s="13"/>
      <c r="B1047" s="225"/>
      <c r="C1047" s="226"/>
      <c r="D1047" s="227" t="s">
        <v>156</v>
      </c>
      <c r="E1047" s="228" t="s">
        <v>19</v>
      </c>
      <c r="F1047" s="229" t="s">
        <v>413</v>
      </c>
      <c r="G1047" s="226"/>
      <c r="H1047" s="228" t="s">
        <v>19</v>
      </c>
      <c r="I1047" s="230"/>
      <c r="J1047" s="226"/>
      <c r="K1047" s="226"/>
      <c r="L1047" s="231"/>
      <c r="M1047" s="232"/>
      <c r="N1047" s="233"/>
      <c r="O1047" s="233"/>
      <c r="P1047" s="233"/>
      <c r="Q1047" s="233"/>
      <c r="R1047" s="233"/>
      <c r="S1047" s="233"/>
      <c r="T1047" s="234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5" t="s">
        <v>156</v>
      </c>
      <c r="AU1047" s="235" t="s">
        <v>85</v>
      </c>
      <c r="AV1047" s="13" t="s">
        <v>83</v>
      </c>
      <c r="AW1047" s="13" t="s">
        <v>37</v>
      </c>
      <c r="AX1047" s="13" t="s">
        <v>75</v>
      </c>
      <c r="AY1047" s="235" t="s">
        <v>145</v>
      </c>
    </row>
    <row r="1048" s="14" customFormat="1">
      <c r="A1048" s="14"/>
      <c r="B1048" s="236"/>
      <c r="C1048" s="237"/>
      <c r="D1048" s="227" t="s">
        <v>156</v>
      </c>
      <c r="E1048" s="238" t="s">
        <v>19</v>
      </c>
      <c r="F1048" s="239" t="s">
        <v>83</v>
      </c>
      <c r="G1048" s="237"/>
      <c r="H1048" s="240">
        <v>1</v>
      </c>
      <c r="I1048" s="241"/>
      <c r="J1048" s="237"/>
      <c r="K1048" s="237"/>
      <c r="L1048" s="242"/>
      <c r="M1048" s="243"/>
      <c r="N1048" s="244"/>
      <c r="O1048" s="244"/>
      <c r="P1048" s="244"/>
      <c r="Q1048" s="244"/>
      <c r="R1048" s="244"/>
      <c r="S1048" s="244"/>
      <c r="T1048" s="245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6" t="s">
        <v>156</v>
      </c>
      <c r="AU1048" s="246" t="s">
        <v>85</v>
      </c>
      <c r="AV1048" s="14" t="s">
        <v>85</v>
      </c>
      <c r="AW1048" s="14" t="s">
        <v>37</v>
      </c>
      <c r="AX1048" s="14" t="s">
        <v>75</v>
      </c>
      <c r="AY1048" s="246" t="s">
        <v>145</v>
      </c>
    </row>
    <row r="1049" s="16" customFormat="1">
      <c r="A1049" s="16"/>
      <c r="B1049" s="258"/>
      <c r="C1049" s="259"/>
      <c r="D1049" s="227" t="s">
        <v>156</v>
      </c>
      <c r="E1049" s="260" t="s">
        <v>19</v>
      </c>
      <c r="F1049" s="261" t="s">
        <v>166</v>
      </c>
      <c r="G1049" s="259"/>
      <c r="H1049" s="262">
        <v>1</v>
      </c>
      <c r="I1049" s="263"/>
      <c r="J1049" s="259"/>
      <c r="K1049" s="259"/>
      <c r="L1049" s="264"/>
      <c r="M1049" s="265"/>
      <c r="N1049" s="266"/>
      <c r="O1049" s="266"/>
      <c r="P1049" s="266"/>
      <c r="Q1049" s="266"/>
      <c r="R1049" s="266"/>
      <c r="S1049" s="266"/>
      <c r="T1049" s="267"/>
      <c r="U1049" s="16"/>
      <c r="V1049" s="16"/>
      <c r="W1049" s="16"/>
      <c r="X1049" s="16"/>
      <c r="Y1049" s="16"/>
      <c r="Z1049" s="16"/>
      <c r="AA1049" s="16"/>
      <c r="AB1049" s="16"/>
      <c r="AC1049" s="16"/>
      <c r="AD1049" s="16"/>
      <c r="AE1049" s="16"/>
      <c r="AT1049" s="268" t="s">
        <v>156</v>
      </c>
      <c r="AU1049" s="268" t="s">
        <v>85</v>
      </c>
      <c r="AV1049" s="16" t="s">
        <v>152</v>
      </c>
      <c r="AW1049" s="16" t="s">
        <v>37</v>
      </c>
      <c r="AX1049" s="16" t="s">
        <v>83</v>
      </c>
      <c r="AY1049" s="268" t="s">
        <v>145</v>
      </c>
    </row>
    <row r="1050" s="2" customFormat="1" ht="16.5" customHeight="1">
      <c r="A1050" s="41"/>
      <c r="B1050" s="42"/>
      <c r="C1050" s="207" t="s">
        <v>1237</v>
      </c>
      <c r="D1050" s="207" t="s">
        <v>147</v>
      </c>
      <c r="E1050" s="208" t="s">
        <v>1238</v>
      </c>
      <c r="F1050" s="209" t="s">
        <v>1239</v>
      </c>
      <c r="G1050" s="210" t="s">
        <v>611</v>
      </c>
      <c r="H1050" s="211">
        <v>4</v>
      </c>
      <c r="I1050" s="212"/>
      <c r="J1050" s="213">
        <f>ROUND(I1050*H1050,2)</f>
        <v>0</v>
      </c>
      <c r="K1050" s="209" t="s">
        <v>151</v>
      </c>
      <c r="L1050" s="47"/>
      <c r="M1050" s="214" t="s">
        <v>19</v>
      </c>
      <c r="N1050" s="215" t="s">
        <v>46</v>
      </c>
      <c r="O1050" s="87"/>
      <c r="P1050" s="216">
        <f>O1050*H1050</f>
        <v>0</v>
      </c>
      <c r="Q1050" s="216">
        <v>0.0018400000000000001</v>
      </c>
      <c r="R1050" s="216">
        <f>Q1050*H1050</f>
        <v>0.0073600000000000002</v>
      </c>
      <c r="S1050" s="216">
        <v>0</v>
      </c>
      <c r="T1050" s="217">
        <f>S1050*H1050</f>
        <v>0</v>
      </c>
      <c r="U1050" s="41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R1050" s="218" t="s">
        <v>261</v>
      </c>
      <c r="AT1050" s="218" t="s">
        <v>147</v>
      </c>
      <c r="AU1050" s="218" t="s">
        <v>85</v>
      </c>
      <c r="AY1050" s="20" t="s">
        <v>145</v>
      </c>
      <c r="BE1050" s="219">
        <f>IF(N1050="základní",J1050,0)</f>
        <v>0</v>
      </c>
      <c r="BF1050" s="219">
        <f>IF(N1050="snížená",J1050,0)</f>
        <v>0</v>
      </c>
      <c r="BG1050" s="219">
        <f>IF(N1050="zákl. přenesená",J1050,0)</f>
        <v>0</v>
      </c>
      <c r="BH1050" s="219">
        <f>IF(N1050="sníž. přenesená",J1050,0)</f>
        <v>0</v>
      </c>
      <c r="BI1050" s="219">
        <f>IF(N1050="nulová",J1050,0)</f>
        <v>0</v>
      </c>
      <c r="BJ1050" s="20" t="s">
        <v>83</v>
      </c>
      <c r="BK1050" s="219">
        <f>ROUND(I1050*H1050,2)</f>
        <v>0</v>
      </c>
      <c r="BL1050" s="20" t="s">
        <v>261</v>
      </c>
      <c r="BM1050" s="218" t="s">
        <v>1240</v>
      </c>
    </row>
    <row r="1051" s="2" customFormat="1">
      <c r="A1051" s="41"/>
      <c r="B1051" s="42"/>
      <c r="C1051" s="43"/>
      <c r="D1051" s="220" t="s">
        <v>154</v>
      </c>
      <c r="E1051" s="43"/>
      <c r="F1051" s="221" t="s">
        <v>1241</v>
      </c>
      <c r="G1051" s="43"/>
      <c r="H1051" s="43"/>
      <c r="I1051" s="222"/>
      <c r="J1051" s="43"/>
      <c r="K1051" s="43"/>
      <c r="L1051" s="47"/>
      <c r="M1051" s="223"/>
      <c r="N1051" s="224"/>
      <c r="O1051" s="87"/>
      <c r="P1051" s="87"/>
      <c r="Q1051" s="87"/>
      <c r="R1051" s="87"/>
      <c r="S1051" s="87"/>
      <c r="T1051" s="88"/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T1051" s="20" t="s">
        <v>154</v>
      </c>
      <c r="AU1051" s="20" t="s">
        <v>85</v>
      </c>
    </row>
    <row r="1052" s="13" customFormat="1">
      <c r="A1052" s="13"/>
      <c r="B1052" s="225"/>
      <c r="C1052" s="226"/>
      <c r="D1052" s="227" t="s">
        <v>156</v>
      </c>
      <c r="E1052" s="228" t="s">
        <v>19</v>
      </c>
      <c r="F1052" s="229" t="s">
        <v>919</v>
      </c>
      <c r="G1052" s="226"/>
      <c r="H1052" s="228" t="s">
        <v>19</v>
      </c>
      <c r="I1052" s="230"/>
      <c r="J1052" s="226"/>
      <c r="K1052" s="226"/>
      <c r="L1052" s="231"/>
      <c r="M1052" s="232"/>
      <c r="N1052" s="233"/>
      <c r="O1052" s="233"/>
      <c r="P1052" s="233"/>
      <c r="Q1052" s="233"/>
      <c r="R1052" s="233"/>
      <c r="S1052" s="233"/>
      <c r="T1052" s="23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5" t="s">
        <v>156</v>
      </c>
      <c r="AU1052" s="235" t="s">
        <v>85</v>
      </c>
      <c r="AV1052" s="13" t="s">
        <v>83</v>
      </c>
      <c r="AW1052" s="13" t="s">
        <v>37</v>
      </c>
      <c r="AX1052" s="13" t="s">
        <v>75</v>
      </c>
      <c r="AY1052" s="235" t="s">
        <v>145</v>
      </c>
    </row>
    <row r="1053" s="14" customFormat="1">
      <c r="A1053" s="14"/>
      <c r="B1053" s="236"/>
      <c r="C1053" s="237"/>
      <c r="D1053" s="227" t="s">
        <v>156</v>
      </c>
      <c r="E1053" s="238" t="s">
        <v>19</v>
      </c>
      <c r="F1053" s="239" t="s">
        <v>83</v>
      </c>
      <c r="G1053" s="237"/>
      <c r="H1053" s="240">
        <v>1</v>
      </c>
      <c r="I1053" s="241"/>
      <c r="J1053" s="237"/>
      <c r="K1053" s="237"/>
      <c r="L1053" s="242"/>
      <c r="M1053" s="243"/>
      <c r="N1053" s="244"/>
      <c r="O1053" s="244"/>
      <c r="P1053" s="244"/>
      <c r="Q1053" s="244"/>
      <c r="R1053" s="244"/>
      <c r="S1053" s="244"/>
      <c r="T1053" s="245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6" t="s">
        <v>156</v>
      </c>
      <c r="AU1053" s="246" t="s">
        <v>85</v>
      </c>
      <c r="AV1053" s="14" t="s">
        <v>85</v>
      </c>
      <c r="AW1053" s="14" t="s">
        <v>37</v>
      </c>
      <c r="AX1053" s="14" t="s">
        <v>75</v>
      </c>
      <c r="AY1053" s="246" t="s">
        <v>145</v>
      </c>
    </row>
    <row r="1054" s="13" customFormat="1">
      <c r="A1054" s="13"/>
      <c r="B1054" s="225"/>
      <c r="C1054" s="226"/>
      <c r="D1054" s="227" t="s">
        <v>156</v>
      </c>
      <c r="E1054" s="228" t="s">
        <v>19</v>
      </c>
      <c r="F1054" s="229" t="s">
        <v>413</v>
      </c>
      <c r="G1054" s="226"/>
      <c r="H1054" s="228" t="s">
        <v>19</v>
      </c>
      <c r="I1054" s="230"/>
      <c r="J1054" s="226"/>
      <c r="K1054" s="226"/>
      <c r="L1054" s="231"/>
      <c r="M1054" s="232"/>
      <c r="N1054" s="233"/>
      <c r="O1054" s="233"/>
      <c r="P1054" s="233"/>
      <c r="Q1054" s="233"/>
      <c r="R1054" s="233"/>
      <c r="S1054" s="233"/>
      <c r="T1054" s="234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5" t="s">
        <v>156</v>
      </c>
      <c r="AU1054" s="235" t="s">
        <v>85</v>
      </c>
      <c r="AV1054" s="13" t="s">
        <v>83</v>
      </c>
      <c r="AW1054" s="13" t="s">
        <v>37</v>
      </c>
      <c r="AX1054" s="13" t="s">
        <v>75</v>
      </c>
      <c r="AY1054" s="235" t="s">
        <v>145</v>
      </c>
    </row>
    <row r="1055" s="14" customFormat="1">
      <c r="A1055" s="14"/>
      <c r="B1055" s="236"/>
      <c r="C1055" s="237"/>
      <c r="D1055" s="227" t="s">
        <v>156</v>
      </c>
      <c r="E1055" s="238" t="s">
        <v>19</v>
      </c>
      <c r="F1055" s="239" t="s">
        <v>83</v>
      </c>
      <c r="G1055" s="237"/>
      <c r="H1055" s="240">
        <v>1</v>
      </c>
      <c r="I1055" s="241"/>
      <c r="J1055" s="237"/>
      <c r="K1055" s="237"/>
      <c r="L1055" s="242"/>
      <c r="M1055" s="243"/>
      <c r="N1055" s="244"/>
      <c r="O1055" s="244"/>
      <c r="P1055" s="244"/>
      <c r="Q1055" s="244"/>
      <c r="R1055" s="244"/>
      <c r="S1055" s="244"/>
      <c r="T1055" s="245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6" t="s">
        <v>156</v>
      </c>
      <c r="AU1055" s="246" t="s">
        <v>85</v>
      </c>
      <c r="AV1055" s="14" t="s">
        <v>85</v>
      </c>
      <c r="AW1055" s="14" t="s">
        <v>37</v>
      </c>
      <c r="AX1055" s="14" t="s">
        <v>75</v>
      </c>
      <c r="AY1055" s="246" t="s">
        <v>145</v>
      </c>
    </row>
    <row r="1056" s="13" customFormat="1">
      <c r="A1056" s="13"/>
      <c r="B1056" s="225"/>
      <c r="C1056" s="226"/>
      <c r="D1056" s="227" t="s">
        <v>156</v>
      </c>
      <c r="E1056" s="228" t="s">
        <v>19</v>
      </c>
      <c r="F1056" s="229" t="s">
        <v>299</v>
      </c>
      <c r="G1056" s="226"/>
      <c r="H1056" s="228" t="s">
        <v>19</v>
      </c>
      <c r="I1056" s="230"/>
      <c r="J1056" s="226"/>
      <c r="K1056" s="226"/>
      <c r="L1056" s="231"/>
      <c r="M1056" s="232"/>
      <c r="N1056" s="233"/>
      <c r="O1056" s="233"/>
      <c r="P1056" s="233"/>
      <c r="Q1056" s="233"/>
      <c r="R1056" s="233"/>
      <c r="S1056" s="233"/>
      <c r="T1056" s="23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5" t="s">
        <v>156</v>
      </c>
      <c r="AU1056" s="235" t="s">
        <v>85</v>
      </c>
      <c r="AV1056" s="13" t="s">
        <v>83</v>
      </c>
      <c r="AW1056" s="13" t="s">
        <v>37</v>
      </c>
      <c r="AX1056" s="13" t="s">
        <v>75</v>
      </c>
      <c r="AY1056" s="235" t="s">
        <v>145</v>
      </c>
    </row>
    <row r="1057" s="14" customFormat="1">
      <c r="A1057" s="14"/>
      <c r="B1057" s="236"/>
      <c r="C1057" s="237"/>
      <c r="D1057" s="227" t="s">
        <v>156</v>
      </c>
      <c r="E1057" s="238" t="s">
        <v>19</v>
      </c>
      <c r="F1057" s="239" t="s">
        <v>85</v>
      </c>
      <c r="G1057" s="237"/>
      <c r="H1057" s="240">
        <v>2</v>
      </c>
      <c r="I1057" s="241"/>
      <c r="J1057" s="237"/>
      <c r="K1057" s="237"/>
      <c r="L1057" s="242"/>
      <c r="M1057" s="243"/>
      <c r="N1057" s="244"/>
      <c r="O1057" s="244"/>
      <c r="P1057" s="244"/>
      <c r="Q1057" s="244"/>
      <c r="R1057" s="244"/>
      <c r="S1057" s="244"/>
      <c r="T1057" s="245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6" t="s">
        <v>156</v>
      </c>
      <c r="AU1057" s="246" t="s">
        <v>85</v>
      </c>
      <c r="AV1057" s="14" t="s">
        <v>85</v>
      </c>
      <c r="AW1057" s="14" t="s">
        <v>37</v>
      </c>
      <c r="AX1057" s="14" t="s">
        <v>75</v>
      </c>
      <c r="AY1057" s="246" t="s">
        <v>145</v>
      </c>
    </row>
    <row r="1058" s="16" customFormat="1">
      <c r="A1058" s="16"/>
      <c r="B1058" s="258"/>
      <c r="C1058" s="259"/>
      <c r="D1058" s="227" t="s">
        <v>156</v>
      </c>
      <c r="E1058" s="260" t="s">
        <v>19</v>
      </c>
      <c r="F1058" s="261" t="s">
        <v>166</v>
      </c>
      <c r="G1058" s="259"/>
      <c r="H1058" s="262">
        <v>4</v>
      </c>
      <c r="I1058" s="263"/>
      <c r="J1058" s="259"/>
      <c r="K1058" s="259"/>
      <c r="L1058" s="264"/>
      <c r="M1058" s="265"/>
      <c r="N1058" s="266"/>
      <c r="O1058" s="266"/>
      <c r="P1058" s="266"/>
      <c r="Q1058" s="266"/>
      <c r="R1058" s="266"/>
      <c r="S1058" s="266"/>
      <c r="T1058" s="267"/>
      <c r="U1058" s="16"/>
      <c r="V1058" s="16"/>
      <c r="W1058" s="16"/>
      <c r="X1058" s="16"/>
      <c r="Y1058" s="16"/>
      <c r="Z1058" s="16"/>
      <c r="AA1058" s="16"/>
      <c r="AB1058" s="16"/>
      <c r="AC1058" s="16"/>
      <c r="AD1058" s="16"/>
      <c r="AE1058" s="16"/>
      <c r="AT1058" s="268" t="s">
        <v>156</v>
      </c>
      <c r="AU1058" s="268" t="s">
        <v>85</v>
      </c>
      <c r="AV1058" s="16" t="s">
        <v>152</v>
      </c>
      <c r="AW1058" s="16" t="s">
        <v>37</v>
      </c>
      <c r="AX1058" s="16" t="s">
        <v>83</v>
      </c>
      <c r="AY1058" s="268" t="s">
        <v>145</v>
      </c>
    </row>
    <row r="1059" s="2" customFormat="1" ht="16.5" customHeight="1">
      <c r="A1059" s="41"/>
      <c r="B1059" s="42"/>
      <c r="C1059" s="207" t="s">
        <v>1242</v>
      </c>
      <c r="D1059" s="207" t="s">
        <v>147</v>
      </c>
      <c r="E1059" s="208" t="s">
        <v>1243</v>
      </c>
      <c r="F1059" s="209" t="s">
        <v>1244</v>
      </c>
      <c r="G1059" s="210" t="s">
        <v>240</v>
      </c>
      <c r="H1059" s="211">
        <v>4</v>
      </c>
      <c r="I1059" s="212"/>
      <c r="J1059" s="213">
        <f>ROUND(I1059*H1059,2)</f>
        <v>0</v>
      </c>
      <c r="K1059" s="209" t="s">
        <v>151</v>
      </c>
      <c r="L1059" s="47"/>
      <c r="M1059" s="214" t="s">
        <v>19</v>
      </c>
      <c r="N1059" s="215" t="s">
        <v>46</v>
      </c>
      <c r="O1059" s="87"/>
      <c r="P1059" s="216">
        <f>O1059*H1059</f>
        <v>0</v>
      </c>
      <c r="Q1059" s="216">
        <v>0.00012</v>
      </c>
      <c r="R1059" s="216">
        <f>Q1059*H1059</f>
        <v>0.00048000000000000001</v>
      </c>
      <c r="S1059" s="216">
        <v>0</v>
      </c>
      <c r="T1059" s="217">
        <f>S1059*H1059</f>
        <v>0</v>
      </c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R1059" s="218" t="s">
        <v>261</v>
      </c>
      <c r="AT1059" s="218" t="s">
        <v>147</v>
      </c>
      <c r="AU1059" s="218" t="s">
        <v>85</v>
      </c>
      <c r="AY1059" s="20" t="s">
        <v>145</v>
      </c>
      <c r="BE1059" s="219">
        <f>IF(N1059="základní",J1059,0)</f>
        <v>0</v>
      </c>
      <c r="BF1059" s="219">
        <f>IF(N1059="snížená",J1059,0)</f>
        <v>0</v>
      </c>
      <c r="BG1059" s="219">
        <f>IF(N1059="zákl. přenesená",J1059,0)</f>
        <v>0</v>
      </c>
      <c r="BH1059" s="219">
        <f>IF(N1059="sníž. přenesená",J1059,0)</f>
        <v>0</v>
      </c>
      <c r="BI1059" s="219">
        <f>IF(N1059="nulová",J1059,0)</f>
        <v>0</v>
      </c>
      <c r="BJ1059" s="20" t="s">
        <v>83</v>
      </c>
      <c r="BK1059" s="219">
        <f>ROUND(I1059*H1059,2)</f>
        <v>0</v>
      </c>
      <c r="BL1059" s="20" t="s">
        <v>261</v>
      </c>
      <c r="BM1059" s="218" t="s">
        <v>1245</v>
      </c>
    </row>
    <row r="1060" s="2" customFormat="1">
      <c r="A1060" s="41"/>
      <c r="B1060" s="42"/>
      <c r="C1060" s="43"/>
      <c r="D1060" s="220" t="s">
        <v>154</v>
      </c>
      <c r="E1060" s="43"/>
      <c r="F1060" s="221" t="s">
        <v>1246</v>
      </c>
      <c r="G1060" s="43"/>
      <c r="H1060" s="43"/>
      <c r="I1060" s="222"/>
      <c r="J1060" s="43"/>
      <c r="K1060" s="43"/>
      <c r="L1060" s="47"/>
      <c r="M1060" s="223"/>
      <c r="N1060" s="224"/>
      <c r="O1060" s="87"/>
      <c r="P1060" s="87"/>
      <c r="Q1060" s="87"/>
      <c r="R1060" s="87"/>
      <c r="S1060" s="87"/>
      <c r="T1060" s="88"/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T1060" s="20" t="s">
        <v>154</v>
      </c>
      <c r="AU1060" s="20" t="s">
        <v>85</v>
      </c>
    </row>
    <row r="1061" s="13" customFormat="1">
      <c r="A1061" s="13"/>
      <c r="B1061" s="225"/>
      <c r="C1061" s="226"/>
      <c r="D1061" s="227" t="s">
        <v>156</v>
      </c>
      <c r="E1061" s="228" t="s">
        <v>19</v>
      </c>
      <c r="F1061" s="229" t="s">
        <v>1171</v>
      </c>
      <c r="G1061" s="226"/>
      <c r="H1061" s="228" t="s">
        <v>19</v>
      </c>
      <c r="I1061" s="230"/>
      <c r="J1061" s="226"/>
      <c r="K1061" s="226"/>
      <c r="L1061" s="231"/>
      <c r="M1061" s="232"/>
      <c r="N1061" s="233"/>
      <c r="O1061" s="233"/>
      <c r="P1061" s="233"/>
      <c r="Q1061" s="233"/>
      <c r="R1061" s="233"/>
      <c r="S1061" s="233"/>
      <c r="T1061" s="234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5" t="s">
        <v>156</v>
      </c>
      <c r="AU1061" s="235" t="s">
        <v>85</v>
      </c>
      <c r="AV1061" s="13" t="s">
        <v>83</v>
      </c>
      <c r="AW1061" s="13" t="s">
        <v>37</v>
      </c>
      <c r="AX1061" s="13" t="s">
        <v>75</v>
      </c>
      <c r="AY1061" s="235" t="s">
        <v>145</v>
      </c>
    </row>
    <row r="1062" s="14" customFormat="1">
      <c r="A1062" s="14"/>
      <c r="B1062" s="236"/>
      <c r="C1062" s="237"/>
      <c r="D1062" s="227" t="s">
        <v>156</v>
      </c>
      <c r="E1062" s="238" t="s">
        <v>19</v>
      </c>
      <c r="F1062" s="239" t="s">
        <v>83</v>
      </c>
      <c r="G1062" s="237"/>
      <c r="H1062" s="240">
        <v>1</v>
      </c>
      <c r="I1062" s="241"/>
      <c r="J1062" s="237"/>
      <c r="K1062" s="237"/>
      <c r="L1062" s="242"/>
      <c r="M1062" s="243"/>
      <c r="N1062" s="244"/>
      <c r="O1062" s="244"/>
      <c r="P1062" s="244"/>
      <c r="Q1062" s="244"/>
      <c r="R1062" s="244"/>
      <c r="S1062" s="244"/>
      <c r="T1062" s="245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6" t="s">
        <v>156</v>
      </c>
      <c r="AU1062" s="246" t="s">
        <v>85</v>
      </c>
      <c r="AV1062" s="14" t="s">
        <v>85</v>
      </c>
      <c r="AW1062" s="14" t="s">
        <v>37</v>
      </c>
      <c r="AX1062" s="14" t="s">
        <v>75</v>
      </c>
      <c r="AY1062" s="246" t="s">
        <v>145</v>
      </c>
    </row>
    <row r="1063" s="13" customFormat="1">
      <c r="A1063" s="13"/>
      <c r="B1063" s="225"/>
      <c r="C1063" s="226"/>
      <c r="D1063" s="227" t="s">
        <v>156</v>
      </c>
      <c r="E1063" s="228" t="s">
        <v>19</v>
      </c>
      <c r="F1063" s="229" t="s">
        <v>260</v>
      </c>
      <c r="G1063" s="226"/>
      <c r="H1063" s="228" t="s">
        <v>19</v>
      </c>
      <c r="I1063" s="230"/>
      <c r="J1063" s="226"/>
      <c r="K1063" s="226"/>
      <c r="L1063" s="231"/>
      <c r="M1063" s="232"/>
      <c r="N1063" s="233"/>
      <c r="O1063" s="233"/>
      <c r="P1063" s="233"/>
      <c r="Q1063" s="233"/>
      <c r="R1063" s="233"/>
      <c r="S1063" s="233"/>
      <c r="T1063" s="234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5" t="s">
        <v>156</v>
      </c>
      <c r="AU1063" s="235" t="s">
        <v>85</v>
      </c>
      <c r="AV1063" s="13" t="s">
        <v>83</v>
      </c>
      <c r="AW1063" s="13" t="s">
        <v>37</v>
      </c>
      <c r="AX1063" s="13" t="s">
        <v>75</v>
      </c>
      <c r="AY1063" s="235" t="s">
        <v>145</v>
      </c>
    </row>
    <row r="1064" s="14" customFormat="1">
      <c r="A1064" s="14"/>
      <c r="B1064" s="236"/>
      <c r="C1064" s="237"/>
      <c r="D1064" s="227" t="s">
        <v>156</v>
      </c>
      <c r="E1064" s="238" t="s">
        <v>19</v>
      </c>
      <c r="F1064" s="239" t="s">
        <v>83</v>
      </c>
      <c r="G1064" s="237"/>
      <c r="H1064" s="240">
        <v>1</v>
      </c>
      <c r="I1064" s="241"/>
      <c r="J1064" s="237"/>
      <c r="K1064" s="237"/>
      <c r="L1064" s="242"/>
      <c r="M1064" s="243"/>
      <c r="N1064" s="244"/>
      <c r="O1064" s="244"/>
      <c r="P1064" s="244"/>
      <c r="Q1064" s="244"/>
      <c r="R1064" s="244"/>
      <c r="S1064" s="244"/>
      <c r="T1064" s="245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6" t="s">
        <v>156</v>
      </c>
      <c r="AU1064" s="246" t="s">
        <v>85</v>
      </c>
      <c r="AV1064" s="14" t="s">
        <v>85</v>
      </c>
      <c r="AW1064" s="14" t="s">
        <v>37</v>
      </c>
      <c r="AX1064" s="14" t="s">
        <v>75</v>
      </c>
      <c r="AY1064" s="246" t="s">
        <v>145</v>
      </c>
    </row>
    <row r="1065" s="13" customFormat="1">
      <c r="A1065" s="13"/>
      <c r="B1065" s="225"/>
      <c r="C1065" s="226"/>
      <c r="D1065" s="227" t="s">
        <v>156</v>
      </c>
      <c r="E1065" s="228" t="s">
        <v>19</v>
      </c>
      <c r="F1065" s="229" t="s">
        <v>299</v>
      </c>
      <c r="G1065" s="226"/>
      <c r="H1065" s="228" t="s">
        <v>19</v>
      </c>
      <c r="I1065" s="230"/>
      <c r="J1065" s="226"/>
      <c r="K1065" s="226"/>
      <c r="L1065" s="231"/>
      <c r="M1065" s="232"/>
      <c r="N1065" s="233"/>
      <c r="O1065" s="233"/>
      <c r="P1065" s="233"/>
      <c r="Q1065" s="233"/>
      <c r="R1065" s="233"/>
      <c r="S1065" s="233"/>
      <c r="T1065" s="234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5" t="s">
        <v>156</v>
      </c>
      <c r="AU1065" s="235" t="s">
        <v>85</v>
      </c>
      <c r="AV1065" s="13" t="s">
        <v>83</v>
      </c>
      <c r="AW1065" s="13" t="s">
        <v>37</v>
      </c>
      <c r="AX1065" s="13" t="s">
        <v>75</v>
      </c>
      <c r="AY1065" s="235" t="s">
        <v>145</v>
      </c>
    </row>
    <row r="1066" s="14" customFormat="1">
      <c r="A1066" s="14"/>
      <c r="B1066" s="236"/>
      <c r="C1066" s="237"/>
      <c r="D1066" s="227" t="s">
        <v>156</v>
      </c>
      <c r="E1066" s="238" t="s">
        <v>19</v>
      </c>
      <c r="F1066" s="239" t="s">
        <v>1247</v>
      </c>
      <c r="G1066" s="237"/>
      <c r="H1066" s="240">
        <v>2</v>
      </c>
      <c r="I1066" s="241"/>
      <c r="J1066" s="237"/>
      <c r="K1066" s="237"/>
      <c r="L1066" s="242"/>
      <c r="M1066" s="243"/>
      <c r="N1066" s="244"/>
      <c r="O1066" s="244"/>
      <c r="P1066" s="244"/>
      <c r="Q1066" s="244"/>
      <c r="R1066" s="244"/>
      <c r="S1066" s="244"/>
      <c r="T1066" s="245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46" t="s">
        <v>156</v>
      </c>
      <c r="AU1066" s="246" t="s">
        <v>85</v>
      </c>
      <c r="AV1066" s="14" t="s">
        <v>85</v>
      </c>
      <c r="AW1066" s="14" t="s">
        <v>37</v>
      </c>
      <c r="AX1066" s="14" t="s">
        <v>75</v>
      </c>
      <c r="AY1066" s="246" t="s">
        <v>145</v>
      </c>
    </row>
    <row r="1067" s="16" customFormat="1">
      <c r="A1067" s="16"/>
      <c r="B1067" s="258"/>
      <c r="C1067" s="259"/>
      <c r="D1067" s="227" t="s">
        <v>156</v>
      </c>
      <c r="E1067" s="260" t="s">
        <v>19</v>
      </c>
      <c r="F1067" s="261" t="s">
        <v>166</v>
      </c>
      <c r="G1067" s="259"/>
      <c r="H1067" s="262">
        <v>4</v>
      </c>
      <c r="I1067" s="263"/>
      <c r="J1067" s="259"/>
      <c r="K1067" s="259"/>
      <c r="L1067" s="264"/>
      <c r="M1067" s="265"/>
      <c r="N1067" s="266"/>
      <c r="O1067" s="266"/>
      <c r="P1067" s="266"/>
      <c r="Q1067" s="266"/>
      <c r="R1067" s="266"/>
      <c r="S1067" s="266"/>
      <c r="T1067" s="267"/>
      <c r="U1067" s="16"/>
      <c r="V1067" s="16"/>
      <c r="W1067" s="16"/>
      <c r="X1067" s="16"/>
      <c r="Y1067" s="16"/>
      <c r="Z1067" s="16"/>
      <c r="AA1067" s="16"/>
      <c r="AB1067" s="16"/>
      <c r="AC1067" s="16"/>
      <c r="AD1067" s="16"/>
      <c r="AE1067" s="16"/>
      <c r="AT1067" s="268" t="s">
        <v>156</v>
      </c>
      <c r="AU1067" s="268" t="s">
        <v>85</v>
      </c>
      <c r="AV1067" s="16" t="s">
        <v>152</v>
      </c>
      <c r="AW1067" s="16" t="s">
        <v>37</v>
      </c>
      <c r="AX1067" s="16" t="s">
        <v>83</v>
      </c>
      <c r="AY1067" s="268" t="s">
        <v>145</v>
      </c>
    </row>
    <row r="1068" s="2" customFormat="1" ht="16.5" customHeight="1">
      <c r="A1068" s="41"/>
      <c r="B1068" s="42"/>
      <c r="C1068" s="269" t="s">
        <v>1248</v>
      </c>
      <c r="D1068" s="269" t="s">
        <v>223</v>
      </c>
      <c r="E1068" s="270" t="s">
        <v>1249</v>
      </c>
      <c r="F1068" s="271" t="s">
        <v>1250</v>
      </c>
      <c r="G1068" s="272" t="s">
        <v>240</v>
      </c>
      <c r="H1068" s="273">
        <v>1</v>
      </c>
      <c r="I1068" s="274"/>
      <c r="J1068" s="275">
        <f>ROUND(I1068*H1068,2)</f>
        <v>0</v>
      </c>
      <c r="K1068" s="271" t="s">
        <v>151</v>
      </c>
      <c r="L1068" s="276"/>
      <c r="M1068" s="277" t="s">
        <v>19</v>
      </c>
      <c r="N1068" s="278" t="s">
        <v>46</v>
      </c>
      <c r="O1068" s="87"/>
      <c r="P1068" s="216">
        <f>O1068*H1068</f>
        <v>0</v>
      </c>
      <c r="Q1068" s="216">
        <v>0.0053800000000000002</v>
      </c>
      <c r="R1068" s="216">
        <f>Q1068*H1068</f>
        <v>0.0053800000000000002</v>
      </c>
      <c r="S1068" s="216">
        <v>0</v>
      </c>
      <c r="T1068" s="217">
        <f>S1068*H1068</f>
        <v>0</v>
      </c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R1068" s="218" t="s">
        <v>391</v>
      </c>
      <c r="AT1068" s="218" t="s">
        <v>223</v>
      </c>
      <c r="AU1068" s="218" t="s">
        <v>85</v>
      </c>
      <c r="AY1068" s="20" t="s">
        <v>145</v>
      </c>
      <c r="BE1068" s="219">
        <f>IF(N1068="základní",J1068,0)</f>
        <v>0</v>
      </c>
      <c r="BF1068" s="219">
        <f>IF(N1068="snížená",J1068,0)</f>
        <v>0</v>
      </c>
      <c r="BG1068" s="219">
        <f>IF(N1068="zákl. přenesená",J1068,0)</f>
        <v>0</v>
      </c>
      <c r="BH1068" s="219">
        <f>IF(N1068="sníž. přenesená",J1068,0)</f>
        <v>0</v>
      </c>
      <c r="BI1068" s="219">
        <f>IF(N1068="nulová",J1068,0)</f>
        <v>0</v>
      </c>
      <c r="BJ1068" s="20" t="s">
        <v>83</v>
      </c>
      <c r="BK1068" s="219">
        <f>ROUND(I1068*H1068,2)</f>
        <v>0</v>
      </c>
      <c r="BL1068" s="20" t="s">
        <v>261</v>
      </c>
      <c r="BM1068" s="218" t="s">
        <v>1251</v>
      </c>
    </row>
    <row r="1069" s="13" customFormat="1">
      <c r="A1069" s="13"/>
      <c r="B1069" s="225"/>
      <c r="C1069" s="226"/>
      <c r="D1069" s="227" t="s">
        <v>156</v>
      </c>
      <c r="E1069" s="228" t="s">
        <v>19</v>
      </c>
      <c r="F1069" s="229" t="s">
        <v>299</v>
      </c>
      <c r="G1069" s="226"/>
      <c r="H1069" s="228" t="s">
        <v>19</v>
      </c>
      <c r="I1069" s="230"/>
      <c r="J1069" s="226"/>
      <c r="K1069" s="226"/>
      <c r="L1069" s="231"/>
      <c r="M1069" s="232"/>
      <c r="N1069" s="233"/>
      <c r="O1069" s="233"/>
      <c r="P1069" s="233"/>
      <c r="Q1069" s="233"/>
      <c r="R1069" s="233"/>
      <c r="S1069" s="233"/>
      <c r="T1069" s="234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5" t="s">
        <v>156</v>
      </c>
      <c r="AU1069" s="235" t="s">
        <v>85</v>
      </c>
      <c r="AV1069" s="13" t="s">
        <v>83</v>
      </c>
      <c r="AW1069" s="13" t="s">
        <v>37</v>
      </c>
      <c r="AX1069" s="13" t="s">
        <v>75</v>
      </c>
      <c r="AY1069" s="235" t="s">
        <v>145</v>
      </c>
    </row>
    <row r="1070" s="13" customFormat="1">
      <c r="A1070" s="13"/>
      <c r="B1070" s="225"/>
      <c r="C1070" s="226"/>
      <c r="D1070" s="227" t="s">
        <v>156</v>
      </c>
      <c r="E1070" s="228" t="s">
        <v>19</v>
      </c>
      <c r="F1070" s="229" t="s">
        <v>1252</v>
      </c>
      <c r="G1070" s="226"/>
      <c r="H1070" s="228" t="s">
        <v>19</v>
      </c>
      <c r="I1070" s="230"/>
      <c r="J1070" s="226"/>
      <c r="K1070" s="226"/>
      <c r="L1070" s="231"/>
      <c r="M1070" s="232"/>
      <c r="N1070" s="233"/>
      <c r="O1070" s="233"/>
      <c r="P1070" s="233"/>
      <c r="Q1070" s="233"/>
      <c r="R1070" s="233"/>
      <c r="S1070" s="233"/>
      <c r="T1070" s="23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5" t="s">
        <v>156</v>
      </c>
      <c r="AU1070" s="235" t="s">
        <v>85</v>
      </c>
      <c r="AV1070" s="13" t="s">
        <v>83</v>
      </c>
      <c r="AW1070" s="13" t="s">
        <v>37</v>
      </c>
      <c r="AX1070" s="13" t="s">
        <v>75</v>
      </c>
      <c r="AY1070" s="235" t="s">
        <v>145</v>
      </c>
    </row>
    <row r="1071" s="14" customFormat="1">
      <c r="A1071" s="14"/>
      <c r="B1071" s="236"/>
      <c r="C1071" s="237"/>
      <c r="D1071" s="227" t="s">
        <v>156</v>
      </c>
      <c r="E1071" s="238" t="s">
        <v>19</v>
      </c>
      <c r="F1071" s="239" t="s">
        <v>83</v>
      </c>
      <c r="G1071" s="237"/>
      <c r="H1071" s="240">
        <v>1</v>
      </c>
      <c r="I1071" s="241"/>
      <c r="J1071" s="237"/>
      <c r="K1071" s="237"/>
      <c r="L1071" s="242"/>
      <c r="M1071" s="243"/>
      <c r="N1071" s="244"/>
      <c r="O1071" s="244"/>
      <c r="P1071" s="244"/>
      <c r="Q1071" s="244"/>
      <c r="R1071" s="244"/>
      <c r="S1071" s="244"/>
      <c r="T1071" s="245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6" t="s">
        <v>156</v>
      </c>
      <c r="AU1071" s="246" t="s">
        <v>85</v>
      </c>
      <c r="AV1071" s="14" t="s">
        <v>85</v>
      </c>
      <c r="AW1071" s="14" t="s">
        <v>37</v>
      </c>
      <c r="AX1071" s="14" t="s">
        <v>75</v>
      </c>
      <c r="AY1071" s="246" t="s">
        <v>145</v>
      </c>
    </row>
    <row r="1072" s="16" customFormat="1">
      <c r="A1072" s="16"/>
      <c r="B1072" s="258"/>
      <c r="C1072" s="259"/>
      <c r="D1072" s="227" t="s">
        <v>156</v>
      </c>
      <c r="E1072" s="260" t="s">
        <v>19</v>
      </c>
      <c r="F1072" s="261" t="s">
        <v>166</v>
      </c>
      <c r="G1072" s="259"/>
      <c r="H1072" s="262">
        <v>1</v>
      </c>
      <c r="I1072" s="263"/>
      <c r="J1072" s="259"/>
      <c r="K1072" s="259"/>
      <c r="L1072" s="264"/>
      <c r="M1072" s="265"/>
      <c r="N1072" s="266"/>
      <c r="O1072" s="266"/>
      <c r="P1072" s="266"/>
      <c r="Q1072" s="266"/>
      <c r="R1072" s="266"/>
      <c r="S1072" s="266"/>
      <c r="T1072" s="267"/>
      <c r="U1072" s="16"/>
      <c r="V1072" s="16"/>
      <c r="W1072" s="16"/>
      <c r="X1072" s="16"/>
      <c r="Y1072" s="16"/>
      <c r="Z1072" s="16"/>
      <c r="AA1072" s="16"/>
      <c r="AB1072" s="16"/>
      <c r="AC1072" s="16"/>
      <c r="AD1072" s="16"/>
      <c r="AE1072" s="16"/>
      <c r="AT1072" s="268" t="s">
        <v>156</v>
      </c>
      <c r="AU1072" s="268" t="s">
        <v>85</v>
      </c>
      <c r="AV1072" s="16" t="s">
        <v>152</v>
      </c>
      <c r="AW1072" s="16" t="s">
        <v>37</v>
      </c>
      <c r="AX1072" s="16" t="s">
        <v>83</v>
      </c>
      <c r="AY1072" s="268" t="s">
        <v>145</v>
      </c>
    </row>
    <row r="1073" s="2" customFormat="1" ht="16.5" customHeight="1">
      <c r="A1073" s="41"/>
      <c r="B1073" s="42"/>
      <c r="C1073" s="269" t="s">
        <v>1253</v>
      </c>
      <c r="D1073" s="269" t="s">
        <v>223</v>
      </c>
      <c r="E1073" s="270" t="s">
        <v>1254</v>
      </c>
      <c r="F1073" s="271" t="s">
        <v>1255</v>
      </c>
      <c r="G1073" s="272" t="s">
        <v>240</v>
      </c>
      <c r="H1073" s="273">
        <v>3</v>
      </c>
      <c r="I1073" s="274"/>
      <c r="J1073" s="275">
        <f>ROUND(I1073*H1073,2)</f>
        <v>0</v>
      </c>
      <c r="K1073" s="271" t="s">
        <v>151</v>
      </c>
      <c r="L1073" s="276"/>
      <c r="M1073" s="277" t="s">
        <v>19</v>
      </c>
      <c r="N1073" s="278" t="s">
        <v>46</v>
      </c>
      <c r="O1073" s="87"/>
      <c r="P1073" s="216">
        <f>O1073*H1073</f>
        <v>0</v>
      </c>
      <c r="Q1073" s="216">
        <v>0.0020999999999999999</v>
      </c>
      <c r="R1073" s="216">
        <f>Q1073*H1073</f>
        <v>0.0063</v>
      </c>
      <c r="S1073" s="216">
        <v>0</v>
      </c>
      <c r="T1073" s="217">
        <f>S1073*H1073</f>
        <v>0</v>
      </c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R1073" s="218" t="s">
        <v>391</v>
      </c>
      <c r="AT1073" s="218" t="s">
        <v>223</v>
      </c>
      <c r="AU1073" s="218" t="s">
        <v>85</v>
      </c>
      <c r="AY1073" s="20" t="s">
        <v>145</v>
      </c>
      <c r="BE1073" s="219">
        <f>IF(N1073="základní",J1073,0)</f>
        <v>0</v>
      </c>
      <c r="BF1073" s="219">
        <f>IF(N1073="snížená",J1073,0)</f>
        <v>0</v>
      </c>
      <c r="BG1073" s="219">
        <f>IF(N1073="zákl. přenesená",J1073,0)</f>
        <v>0</v>
      </c>
      <c r="BH1073" s="219">
        <f>IF(N1073="sníž. přenesená",J1073,0)</f>
        <v>0</v>
      </c>
      <c r="BI1073" s="219">
        <f>IF(N1073="nulová",J1073,0)</f>
        <v>0</v>
      </c>
      <c r="BJ1073" s="20" t="s">
        <v>83</v>
      </c>
      <c r="BK1073" s="219">
        <f>ROUND(I1073*H1073,2)</f>
        <v>0</v>
      </c>
      <c r="BL1073" s="20" t="s">
        <v>261</v>
      </c>
      <c r="BM1073" s="218" t="s">
        <v>1256</v>
      </c>
    </row>
    <row r="1074" s="13" customFormat="1">
      <c r="A1074" s="13"/>
      <c r="B1074" s="225"/>
      <c r="C1074" s="226"/>
      <c r="D1074" s="227" t="s">
        <v>156</v>
      </c>
      <c r="E1074" s="228" t="s">
        <v>19</v>
      </c>
      <c r="F1074" s="229" t="s">
        <v>1171</v>
      </c>
      <c r="G1074" s="226"/>
      <c r="H1074" s="228" t="s">
        <v>19</v>
      </c>
      <c r="I1074" s="230"/>
      <c r="J1074" s="226"/>
      <c r="K1074" s="226"/>
      <c r="L1074" s="231"/>
      <c r="M1074" s="232"/>
      <c r="N1074" s="233"/>
      <c r="O1074" s="233"/>
      <c r="P1074" s="233"/>
      <c r="Q1074" s="233"/>
      <c r="R1074" s="233"/>
      <c r="S1074" s="233"/>
      <c r="T1074" s="23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5" t="s">
        <v>156</v>
      </c>
      <c r="AU1074" s="235" t="s">
        <v>85</v>
      </c>
      <c r="AV1074" s="13" t="s">
        <v>83</v>
      </c>
      <c r="AW1074" s="13" t="s">
        <v>37</v>
      </c>
      <c r="AX1074" s="13" t="s">
        <v>75</v>
      </c>
      <c r="AY1074" s="235" t="s">
        <v>145</v>
      </c>
    </row>
    <row r="1075" s="13" customFormat="1">
      <c r="A1075" s="13"/>
      <c r="B1075" s="225"/>
      <c r="C1075" s="226"/>
      <c r="D1075" s="227" t="s">
        <v>156</v>
      </c>
      <c r="E1075" s="228" t="s">
        <v>19</v>
      </c>
      <c r="F1075" s="229" t="s">
        <v>1257</v>
      </c>
      <c r="G1075" s="226"/>
      <c r="H1075" s="228" t="s">
        <v>19</v>
      </c>
      <c r="I1075" s="230"/>
      <c r="J1075" s="226"/>
      <c r="K1075" s="226"/>
      <c r="L1075" s="231"/>
      <c r="M1075" s="232"/>
      <c r="N1075" s="233"/>
      <c r="O1075" s="233"/>
      <c r="P1075" s="233"/>
      <c r="Q1075" s="233"/>
      <c r="R1075" s="233"/>
      <c r="S1075" s="233"/>
      <c r="T1075" s="234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5" t="s">
        <v>156</v>
      </c>
      <c r="AU1075" s="235" t="s">
        <v>85</v>
      </c>
      <c r="AV1075" s="13" t="s">
        <v>83</v>
      </c>
      <c r="AW1075" s="13" t="s">
        <v>37</v>
      </c>
      <c r="AX1075" s="13" t="s">
        <v>75</v>
      </c>
      <c r="AY1075" s="235" t="s">
        <v>145</v>
      </c>
    </row>
    <row r="1076" s="14" customFormat="1">
      <c r="A1076" s="14"/>
      <c r="B1076" s="236"/>
      <c r="C1076" s="237"/>
      <c r="D1076" s="227" t="s">
        <v>156</v>
      </c>
      <c r="E1076" s="238" t="s">
        <v>19</v>
      </c>
      <c r="F1076" s="239" t="s">
        <v>83</v>
      </c>
      <c r="G1076" s="237"/>
      <c r="H1076" s="240">
        <v>1</v>
      </c>
      <c r="I1076" s="241"/>
      <c r="J1076" s="237"/>
      <c r="K1076" s="237"/>
      <c r="L1076" s="242"/>
      <c r="M1076" s="243"/>
      <c r="N1076" s="244"/>
      <c r="O1076" s="244"/>
      <c r="P1076" s="244"/>
      <c r="Q1076" s="244"/>
      <c r="R1076" s="244"/>
      <c r="S1076" s="244"/>
      <c r="T1076" s="245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6" t="s">
        <v>156</v>
      </c>
      <c r="AU1076" s="246" t="s">
        <v>85</v>
      </c>
      <c r="AV1076" s="14" t="s">
        <v>85</v>
      </c>
      <c r="AW1076" s="14" t="s">
        <v>37</v>
      </c>
      <c r="AX1076" s="14" t="s">
        <v>75</v>
      </c>
      <c r="AY1076" s="246" t="s">
        <v>145</v>
      </c>
    </row>
    <row r="1077" s="15" customFormat="1">
      <c r="A1077" s="15"/>
      <c r="B1077" s="247"/>
      <c r="C1077" s="248"/>
      <c r="D1077" s="227" t="s">
        <v>156</v>
      </c>
      <c r="E1077" s="249" t="s">
        <v>19</v>
      </c>
      <c r="F1077" s="250" t="s">
        <v>161</v>
      </c>
      <c r="G1077" s="248"/>
      <c r="H1077" s="251">
        <v>1</v>
      </c>
      <c r="I1077" s="252"/>
      <c r="J1077" s="248"/>
      <c r="K1077" s="248"/>
      <c r="L1077" s="253"/>
      <c r="M1077" s="254"/>
      <c r="N1077" s="255"/>
      <c r="O1077" s="255"/>
      <c r="P1077" s="255"/>
      <c r="Q1077" s="255"/>
      <c r="R1077" s="255"/>
      <c r="S1077" s="255"/>
      <c r="T1077" s="256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57" t="s">
        <v>156</v>
      </c>
      <c r="AU1077" s="257" t="s">
        <v>85</v>
      </c>
      <c r="AV1077" s="15" t="s">
        <v>162</v>
      </c>
      <c r="AW1077" s="15" t="s">
        <v>37</v>
      </c>
      <c r="AX1077" s="15" t="s">
        <v>75</v>
      </c>
      <c r="AY1077" s="257" t="s">
        <v>145</v>
      </c>
    </row>
    <row r="1078" s="13" customFormat="1">
      <c r="A1078" s="13"/>
      <c r="B1078" s="225"/>
      <c r="C1078" s="226"/>
      <c r="D1078" s="227" t="s">
        <v>156</v>
      </c>
      <c r="E1078" s="228" t="s">
        <v>19</v>
      </c>
      <c r="F1078" s="229" t="s">
        <v>1258</v>
      </c>
      <c r="G1078" s="226"/>
      <c r="H1078" s="228" t="s">
        <v>19</v>
      </c>
      <c r="I1078" s="230"/>
      <c r="J1078" s="226"/>
      <c r="K1078" s="226"/>
      <c r="L1078" s="231"/>
      <c r="M1078" s="232"/>
      <c r="N1078" s="233"/>
      <c r="O1078" s="233"/>
      <c r="P1078" s="233"/>
      <c r="Q1078" s="233"/>
      <c r="R1078" s="233"/>
      <c r="S1078" s="233"/>
      <c r="T1078" s="23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5" t="s">
        <v>156</v>
      </c>
      <c r="AU1078" s="235" t="s">
        <v>85</v>
      </c>
      <c r="AV1078" s="13" t="s">
        <v>83</v>
      </c>
      <c r="AW1078" s="13" t="s">
        <v>37</v>
      </c>
      <c r="AX1078" s="13" t="s">
        <v>75</v>
      </c>
      <c r="AY1078" s="235" t="s">
        <v>145</v>
      </c>
    </row>
    <row r="1079" s="14" customFormat="1">
      <c r="A1079" s="14"/>
      <c r="B1079" s="236"/>
      <c r="C1079" s="237"/>
      <c r="D1079" s="227" t="s">
        <v>156</v>
      </c>
      <c r="E1079" s="238" t="s">
        <v>19</v>
      </c>
      <c r="F1079" s="239" t="s">
        <v>83</v>
      </c>
      <c r="G1079" s="237"/>
      <c r="H1079" s="240">
        <v>1</v>
      </c>
      <c r="I1079" s="241"/>
      <c r="J1079" s="237"/>
      <c r="K1079" s="237"/>
      <c r="L1079" s="242"/>
      <c r="M1079" s="243"/>
      <c r="N1079" s="244"/>
      <c r="O1079" s="244"/>
      <c r="P1079" s="244"/>
      <c r="Q1079" s="244"/>
      <c r="R1079" s="244"/>
      <c r="S1079" s="244"/>
      <c r="T1079" s="245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6" t="s">
        <v>156</v>
      </c>
      <c r="AU1079" s="246" t="s">
        <v>85</v>
      </c>
      <c r="AV1079" s="14" t="s">
        <v>85</v>
      </c>
      <c r="AW1079" s="14" t="s">
        <v>37</v>
      </c>
      <c r="AX1079" s="14" t="s">
        <v>75</v>
      </c>
      <c r="AY1079" s="246" t="s">
        <v>145</v>
      </c>
    </row>
    <row r="1080" s="15" customFormat="1">
      <c r="A1080" s="15"/>
      <c r="B1080" s="247"/>
      <c r="C1080" s="248"/>
      <c r="D1080" s="227" t="s">
        <v>156</v>
      </c>
      <c r="E1080" s="249" t="s">
        <v>19</v>
      </c>
      <c r="F1080" s="250" t="s">
        <v>161</v>
      </c>
      <c r="G1080" s="248"/>
      <c r="H1080" s="251">
        <v>1</v>
      </c>
      <c r="I1080" s="252"/>
      <c r="J1080" s="248"/>
      <c r="K1080" s="248"/>
      <c r="L1080" s="253"/>
      <c r="M1080" s="254"/>
      <c r="N1080" s="255"/>
      <c r="O1080" s="255"/>
      <c r="P1080" s="255"/>
      <c r="Q1080" s="255"/>
      <c r="R1080" s="255"/>
      <c r="S1080" s="255"/>
      <c r="T1080" s="256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57" t="s">
        <v>156</v>
      </c>
      <c r="AU1080" s="257" t="s">
        <v>85</v>
      </c>
      <c r="AV1080" s="15" t="s">
        <v>162</v>
      </c>
      <c r="AW1080" s="15" t="s">
        <v>37</v>
      </c>
      <c r="AX1080" s="15" t="s">
        <v>75</v>
      </c>
      <c r="AY1080" s="257" t="s">
        <v>145</v>
      </c>
    </row>
    <row r="1081" s="13" customFormat="1">
      <c r="A1081" s="13"/>
      <c r="B1081" s="225"/>
      <c r="C1081" s="226"/>
      <c r="D1081" s="227" t="s">
        <v>156</v>
      </c>
      <c r="E1081" s="228" t="s">
        <v>19</v>
      </c>
      <c r="F1081" s="229" t="s">
        <v>299</v>
      </c>
      <c r="G1081" s="226"/>
      <c r="H1081" s="228" t="s">
        <v>19</v>
      </c>
      <c r="I1081" s="230"/>
      <c r="J1081" s="226"/>
      <c r="K1081" s="226"/>
      <c r="L1081" s="231"/>
      <c r="M1081" s="232"/>
      <c r="N1081" s="233"/>
      <c r="O1081" s="233"/>
      <c r="P1081" s="233"/>
      <c r="Q1081" s="233"/>
      <c r="R1081" s="233"/>
      <c r="S1081" s="233"/>
      <c r="T1081" s="234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5" t="s">
        <v>156</v>
      </c>
      <c r="AU1081" s="235" t="s">
        <v>85</v>
      </c>
      <c r="AV1081" s="13" t="s">
        <v>83</v>
      </c>
      <c r="AW1081" s="13" t="s">
        <v>37</v>
      </c>
      <c r="AX1081" s="13" t="s">
        <v>75</v>
      </c>
      <c r="AY1081" s="235" t="s">
        <v>145</v>
      </c>
    </row>
    <row r="1082" s="13" customFormat="1">
      <c r="A1082" s="13"/>
      <c r="B1082" s="225"/>
      <c r="C1082" s="226"/>
      <c r="D1082" s="227" t="s">
        <v>156</v>
      </c>
      <c r="E1082" s="228" t="s">
        <v>19</v>
      </c>
      <c r="F1082" s="229" t="s">
        <v>1259</v>
      </c>
      <c r="G1082" s="226"/>
      <c r="H1082" s="228" t="s">
        <v>19</v>
      </c>
      <c r="I1082" s="230"/>
      <c r="J1082" s="226"/>
      <c r="K1082" s="226"/>
      <c r="L1082" s="231"/>
      <c r="M1082" s="232"/>
      <c r="N1082" s="233"/>
      <c r="O1082" s="233"/>
      <c r="P1082" s="233"/>
      <c r="Q1082" s="233"/>
      <c r="R1082" s="233"/>
      <c r="S1082" s="233"/>
      <c r="T1082" s="234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5" t="s">
        <v>156</v>
      </c>
      <c r="AU1082" s="235" t="s">
        <v>85</v>
      </c>
      <c r="AV1082" s="13" t="s">
        <v>83</v>
      </c>
      <c r="AW1082" s="13" t="s">
        <v>37</v>
      </c>
      <c r="AX1082" s="13" t="s">
        <v>75</v>
      </c>
      <c r="AY1082" s="235" t="s">
        <v>145</v>
      </c>
    </row>
    <row r="1083" s="14" customFormat="1">
      <c r="A1083" s="14"/>
      <c r="B1083" s="236"/>
      <c r="C1083" s="237"/>
      <c r="D1083" s="227" t="s">
        <v>156</v>
      </c>
      <c r="E1083" s="238" t="s">
        <v>19</v>
      </c>
      <c r="F1083" s="239" t="s">
        <v>83</v>
      </c>
      <c r="G1083" s="237"/>
      <c r="H1083" s="240">
        <v>1</v>
      </c>
      <c r="I1083" s="241"/>
      <c r="J1083" s="237"/>
      <c r="K1083" s="237"/>
      <c r="L1083" s="242"/>
      <c r="M1083" s="243"/>
      <c r="N1083" s="244"/>
      <c r="O1083" s="244"/>
      <c r="P1083" s="244"/>
      <c r="Q1083" s="244"/>
      <c r="R1083" s="244"/>
      <c r="S1083" s="244"/>
      <c r="T1083" s="245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6" t="s">
        <v>156</v>
      </c>
      <c r="AU1083" s="246" t="s">
        <v>85</v>
      </c>
      <c r="AV1083" s="14" t="s">
        <v>85</v>
      </c>
      <c r="AW1083" s="14" t="s">
        <v>37</v>
      </c>
      <c r="AX1083" s="14" t="s">
        <v>75</v>
      </c>
      <c r="AY1083" s="246" t="s">
        <v>145</v>
      </c>
    </row>
    <row r="1084" s="15" customFormat="1">
      <c r="A1084" s="15"/>
      <c r="B1084" s="247"/>
      <c r="C1084" s="248"/>
      <c r="D1084" s="227" t="s">
        <v>156</v>
      </c>
      <c r="E1084" s="249" t="s">
        <v>19</v>
      </c>
      <c r="F1084" s="250" t="s">
        <v>161</v>
      </c>
      <c r="G1084" s="248"/>
      <c r="H1084" s="251">
        <v>1</v>
      </c>
      <c r="I1084" s="252"/>
      <c r="J1084" s="248"/>
      <c r="K1084" s="248"/>
      <c r="L1084" s="253"/>
      <c r="M1084" s="254"/>
      <c r="N1084" s="255"/>
      <c r="O1084" s="255"/>
      <c r="P1084" s="255"/>
      <c r="Q1084" s="255"/>
      <c r="R1084" s="255"/>
      <c r="S1084" s="255"/>
      <c r="T1084" s="256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57" t="s">
        <v>156</v>
      </c>
      <c r="AU1084" s="257" t="s">
        <v>85</v>
      </c>
      <c r="AV1084" s="15" t="s">
        <v>162</v>
      </c>
      <c r="AW1084" s="15" t="s">
        <v>37</v>
      </c>
      <c r="AX1084" s="15" t="s">
        <v>75</v>
      </c>
      <c r="AY1084" s="257" t="s">
        <v>145</v>
      </c>
    </row>
    <row r="1085" s="16" customFormat="1">
      <c r="A1085" s="16"/>
      <c r="B1085" s="258"/>
      <c r="C1085" s="259"/>
      <c r="D1085" s="227" t="s">
        <v>156</v>
      </c>
      <c r="E1085" s="260" t="s">
        <v>19</v>
      </c>
      <c r="F1085" s="261" t="s">
        <v>166</v>
      </c>
      <c r="G1085" s="259"/>
      <c r="H1085" s="262">
        <v>3</v>
      </c>
      <c r="I1085" s="263"/>
      <c r="J1085" s="259"/>
      <c r="K1085" s="259"/>
      <c r="L1085" s="264"/>
      <c r="M1085" s="265"/>
      <c r="N1085" s="266"/>
      <c r="O1085" s="266"/>
      <c r="P1085" s="266"/>
      <c r="Q1085" s="266"/>
      <c r="R1085" s="266"/>
      <c r="S1085" s="266"/>
      <c r="T1085" s="267"/>
      <c r="U1085" s="16"/>
      <c r="V1085" s="16"/>
      <c r="W1085" s="16"/>
      <c r="X1085" s="16"/>
      <c r="Y1085" s="16"/>
      <c r="Z1085" s="16"/>
      <c r="AA1085" s="16"/>
      <c r="AB1085" s="16"/>
      <c r="AC1085" s="16"/>
      <c r="AD1085" s="16"/>
      <c r="AE1085" s="16"/>
      <c r="AT1085" s="268" t="s">
        <v>156</v>
      </c>
      <c r="AU1085" s="268" t="s">
        <v>85</v>
      </c>
      <c r="AV1085" s="16" t="s">
        <v>152</v>
      </c>
      <c r="AW1085" s="16" t="s">
        <v>37</v>
      </c>
      <c r="AX1085" s="16" t="s">
        <v>83</v>
      </c>
      <c r="AY1085" s="268" t="s">
        <v>145</v>
      </c>
    </row>
    <row r="1086" s="2" customFormat="1" ht="16.5" customHeight="1">
      <c r="A1086" s="41"/>
      <c r="B1086" s="42"/>
      <c r="C1086" s="207" t="s">
        <v>1260</v>
      </c>
      <c r="D1086" s="207" t="s">
        <v>147</v>
      </c>
      <c r="E1086" s="208" t="s">
        <v>1261</v>
      </c>
      <c r="F1086" s="209" t="s">
        <v>1262</v>
      </c>
      <c r="G1086" s="210" t="s">
        <v>240</v>
      </c>
      <c r="H1086" s="211">
        <v>1</v>
      </c>
      <c r="I1086" s="212"/>
      <c r="J1086" s="213">
        <f>ROUND(I1086*H1086,2)</f>
        <v>0</v>
      </c>
      <c r="K1086" s="209" t="s">
        <v>151</v>
      </c>
      <c r="L1086" s="47"/>
      <c r="M1086" s="214" t="s">
        <v>19</v>
      </c>
      <c r="N1086" s="215" t="s">
        <v>46</v>
      </c>
      <c r="O1086" s="87"/>
      <c r="P1086" s="216">
        <f>O1086*H1086</f>
        <v>0</v>
      </c>
      <c r="Q1086" s="216">
        <v>0.00031</v>
      </c>
      <c r="R1086" s="216">
        <f>Q1086*H1086</f>
        <v>0.00031</v>
      </c>
      <c r="S1086" s="216">
        <v>0</v>
      </c>
      <c r="T1086" s="217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8" t="s">
        <v>261</v>
      </c>
      <c r="AT1086" s="218" t="s">
        <v>147</v>
      </c>
      <c r="AU1086" s="218" t="s">
        <v>85</v>
      </c>
      <c r="AY1086" s="20" t="s">
        <v>145</v>
      </c>
      <c r="BE1086" s="219">
        <f>IF(N1086="základní",J1086,0)</f>
        <v>0</v>
      </c>
      <c r="BF1086" s="219">
        <f>IF(N1086="snížená",J1086,0)</f>
        <v>0</v>
      </c>
      <c r="BG1086" s="219">
        <f>IF(N1086="zákl. přenesená",J1086,0)</f>
        <v>0</v>
      </c>
      <c r="BH1086" s="219">
        <f>IF(N1086="sníž. přenesená",J1086,0)</f>
        <v>0</v>
      </c>
      <c r="BI1086" s="219">
        <f>IF(N1086="nulová",J1086,0)</f>
        <v>0</v>
      </c>
      <c r="BJ1086" s="20" t="s">
        <v>83</v>
      </c>
      <c r="BK1086" s="219">
        <f>ROUND(I1086*H1086,2)</f>
        <v>0</v>
      </c>
      <c r="BL1086" s="20" t="s">
        <v>261</v>
      </c>
      <c r="BM1086" s="218" t="s">
        <v>1263</v>
      </c>
    </row>
    <row r="1087" s="2" customFormat="1">
      <c r="A1087" s="41"/>
      <c r="B1087" s="42"/>
      <c r="C1087" s="43"/>
      <c r="D1087" s="220" t="s">
        <v>154</v>
      </c>
      <c r="E1087" s="43"/>
      <c r="F1087" s="221" t="s">
        <v>1264</v>
      </c>
      <c r="G1087" s="43"/>
      <c r="H1087" s="43"/>
      <c r="I1087" s="222"/>
      <c r="J1087" s="43"/>
      <c r="K1087" s="43"/>
      <c r="L1087" s="47"/>
      <c r="M1087" s="223"/>
      <c r="N1087" s="224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154</v>
      </c>
      <c r="AU1087" s="20" t="s">
        <v>85</v>
      </c>
    </row>
    <row r="1088" s="2" customFormat="1" ht="16.5" customHeight="1">
      <c r="A1088" s="41"/>
      <c r="B1088" s="42"/>
      <c r="C1088" s="269" t="s">
        <v>1265</v>
      </c>
      <c r="D1088" s="269" t="s">
        <v>223</v>
      </c>
      <c r="E1088" s="270" t="s">
        <v>1266</v>
      </c>
      <c r="F1088" s="271" t="s">
        <v>1267</v>
      </c>
      <c r="G1088" s="272" t="s">
        <v>240</v>
      </c>
      <c r="H1088" s="273">
        <v>3</v>
      </c>
      <c r="I1088" s="274"/>
      <c r="J1088" s="275">
        <f>ROUND(I1088*H1088,2)</f>
        <v>0</v>
      </c>
      <c r="K1088" s="271" t="s">
        <v>151</v>
      </c>
      <c r="L1088" s="276"/>
      <c r="M1088" s="277" t="s">
        <v>19</v>
      </c>
      <c r="N1088" s="278" t="s">
        <v>46</v>
      </c>
      <c r="O1088" s="87"/>
      <c r="P1088" s="216">
        <f>O1088*H1088</f>
        <v>0</v>
      </c>
      <c r="Q1088" s="216">
        <v>0.001</v>
      </c>
      <c r="R1088" s="216">
        <f>Q1088*H1088</f>
        <v>0.0030000000000000001</v>
      </c>
      <c r="S1088" s="216">
        <v>0</v>
      </c>
      <c r="T1088" s="217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18" t="s">
        <v>391</v>
      </c>
      <c r="AT1088" s="218" t="s">
        <v>223</v>
      </c>
      <c r="AU1088" s="218" t="s">
        <v>85</v>
      </c>
      <c r="AY1088" s="20" t="s">
        <v>145</v>
      </c>
      <c r="BE1088" s="219">
        <f>IF(N1088="základní",J1088,0)</f>
        <v>0</v>
      </c>
      <c r="BF1088" s="219">
        <f>IF(N1088="snížená",J1088,0)</f>
        <v>0</v>
      </c>
      <c r="BG1088" s="219">
        <f>IF(N1088="zákl. přenesená",J1088,0)</f>
        <v>0</v>
      </c>
      <c r="BH1088" s="219">
        <f>IF(N1088="sníž. přenesená",J1088,0)</f>
        <v>0</v>
      </c>
      <c r="BI1088" s="219">
        <f>IF(N1088="nulová",J1088,0)</f>
        <v>0</v>
      </c>
      <c r="BJ1088" s="20" t="s">
        <v>83</v>
      </c>
      <c r="BK1088" s="219">
        <f>ROUND(I1088*H1088,2)</f>
        <v>0</v>
      </c>
      <c r="BL1088" s="20" t="s">
        <v>261</v>
      </c>
      <c r="BM1088" s="218" t="s">
        <v>1268</v>
      </c>
    </row>
    <row r="1089" s="13" customFormat="1">
      <c r="A1089" s="13"/>
      <c r="B1089" s="225"/>
      <c r="C1089" s="226"/>
      <c r="D1089" s="227" t="s">
        <v>156</v>
      </c>
      <c r="E1089" s="228" t="s">
        <v>19</v>
      </c>
      <c r="F1089" s="229" t="s">
        <v>919</v>
      </c>
      <c r="G1089" s="226"/>
      <c r="H1089" s="228" t="s">
        <v>19</v>
      </c>
      <c r="I1089" s="230"/>
      <c r="J1089" s="226"/>
      <c r="K1089" s="226"/>
      <c r="L1089" s="231"/>
      <c r="M1089" s="232"/>
      <c r="N1089" s="233"/>
      <c r="O1089" s="233"/>
      <c r="P1089" s="233"/>
      <c r="Q1089" s="233"/>
      <c r="R1089" s="233"/>
      <c r="S1089" s="233"/>
      <c r="T1089" s="234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5" t="s">
        <v>156</v>
      </c>
      <c r="AU1089" s="235" t="s">
        <v>85</v>
      </c>
      <c r="AV1089" s="13" t="s">
        <v>83</v>
      </c>
      <c r="AW1089" s="13" t="s">
        <v>37</v>
      </c>
      <c r="AX1089" s="13" t="s">
        <v>75</v>
      </c>
      <c r="AY1089" s="235" t="s">
        <v>145</v>
      </c>
    </row>
    <row r="1090" s="14" customFormat="1">
      <c r="A1090" s="14"/>
      <c r="B1090" s="236"/>
      <c r="C1090" s="237"/>
      <c r="D1090" s="227" t="s">
        <v>156</v>
      </c>
      <c r="E1090" s="238" t="s">
        <v>19</v>
      </c>
      <c r="F1090" s="239" t="s">
        <v>83</v>
      </c>
      <c r="G1090" s="237"/>
      <c r="H1090" s="240">
        <v>1</v>
      </c>
      <c r="I1090" s="241"/>
      <c r="J1090" s="237"/>
      <c r="K1090" s="237"/>
      <c r="L1090" s="242"/>
      <c r="M1090" s="243"/>
      <c r="N1090" s="244"/>
      <c r="O1090" s="244"/>
      <c r="P1090" s="244"/>
      <c r="Q1090" s="244"/>
      <c r="R1090" s="244"/>
      <c r="S1090" s="244"/>
      <c r="T1090" s="245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6" t="s">
        <v>156</v>
      </c>
      <c r="AU1090" s="246" t="s">
        <v>85</v>
      </c>
      <c r="AV1090" s="14" t="s">
        <v>85</v>
      </c>
      <c r="AW1090" s="14" t="s">
        <v>37</v>
      </c>
      <c r="AX1090" s="14" t="s">
        <v>75</v>
      </c>
      <c r="AY1090" s="246" t="s">
        <v>145</v>
      </c>
    </row>
    <row r="1091" s="13" customFormat="1">
      <c r="A1091" s="13"/>
      <c r="B1091" s="225"/>
      <c r="C1091" s="226"/>
      <c r="D1091" s="227" t="s">
        <v>156</v>
      </c>
      <c r="E1091" s="228" t="s">
        <v>19</v>
      </c>
      <c r="F1091" s="229" t="s">
        <v>1171</v>
      </c>
      <c r="G1091" s="226"/>
      <c r="H1091" s="228" t="s">
        <v>19</v>
      </c>
      <c r="I1091" s="230"/>
      <c r="J1091" s="226"/>
      <c r="K1091" s="226"/>
      <c r="L1091" s="231"/>
      <c r="M1091" s="232"/>
      <c r="N1091" s="233"/>
      <c r="O1091" s="233"/>
      <c r="P1091" s="233"/>
      <c r="Q1091" s="233"/>
      <c r="R1091" s="233"/>
      <c r="S1091" s="233"/>
      <c r="T1091" s="234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5" t="s">
        <v>156</v>
      </c>
      <c r="AU1091" s="235" t="s">
        <v>85</v>
      </c>
      <c r="AV1091" s="13" t="s">
        <v>83</v>
      </c>
      <c r="AW1091" s="13" t="s">
        <v>37</v>
      </c>
      <c r="AX1091" s="13" t="s">
        <v>75</v>
      </c>
      <c r="AY1091" s="235" t="s">
        <v>145</v>
      </c>
    </row>
    <row r="1092" s="14" customFormat="1">
      <c r="A1092" s="14"/>
      <c r="B1092" s="236"/>
      <c r="C1092" s="237"/>
      <c r="D1092" s="227" t="s">
        <v>156</v>
      </c>
      <c r="E1092" s="238" t="s">
        <v>19</v>
      </c>
      <c r="F1092" s="239" t="s">
        <v>83</v>
      </c>
      <c r="G1092" s="237"/>
      <c r="H1092" s="240">
        <v>1</v>
      </c>
      <c r="I1092" s="241"/>
      <c r="J1092" s="237"/>
      <c r="K1092" s="237"/>
      <c r="L1092" s="242"/>
      <c r="M1092" s="243"/>
      <c r="N1092" s="244"/>
      <c r="O1092" s="244"/>
      <c r="P1092" s="244"/>
      <c r="Q1092" s="244"/>
      <c r="R1092" s="244"/>
      <c r="S1092" s="244"/>
      <c r="T1092" s="245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6" t="s">
        <v>156</v>
      </c>
      <c r="AU1092" s="246" t="s">
        <v>85</v>
      </c>
      <c r="AV1092" s="14" t="s">
        <v>85</v>
      </c>
      <c r="AW1092" s="14" t="s">
        <v>37</v>
      </c>
      <c r="AX1092" s="14" t="s">
        <v>75</v>
      </c>
      <c r="AY1092" s="246" t="s">
        <v>145</v>
      </c>
    </row>
    <row r="1093" s="13" customFormat="1">
      <c r="A1093" s="13"/>
      <c r="B1093" s="225"/>
      <c r="C1093" s="226"/>
      <c r="D1093" s="227" t="s">
        <v>156</v>
      </c>
      <c r="E1093" s="228" t="s">
        <v>19</v>
      </c>
      <c r="F1093" s="229" t="s">
        <v>413</v>
      </c>
      <c r="G1093" s="226"/>
      <c r="H1093" s="228" t="s">
        <v>19</v>
      </c>
      <c r="I1093" s="230"/>
      <c r="J1093" s="226"/>
      <c r="K1093" s="226"/>
      <c r="L1093" s="231"/>
      <c r="M1093" s="232"/>
      <c r="N1093" s="233"/>
      <c r="O1093" s="233"/>
      <c r="P1093" s="233"/>
      <c r="Q1093" s="233"/>
      <c r="R1093" s="233"/>
      <c r="S1093" s="233"/>
      <c r="T1093" s="234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5" t="s">
        <v>156</v>
      </c>
      <c r="AU1093" s="235" t="s">
        <v>85</v>
      </c>
      <c r="AV1093" s="13" t="s">
        <v>83</v>
      </c>
      <c r="AW1093" s="13" t="s">
        <v>37</v>
      </c>
      <c r="AX1093" s="13" t="s">
        <v>75</v>
      </c>
      <c r="AY1093" s="235" t="s">
        <v>145</v>
      </c>
    </row>
    <row r="1094" s="14" customFormat="1">
      <c r="A1094" s="14"/>
      <c r="B1094" s="236"/>
      <c r="C1094" s="237"/>
      <c r="D1094" s="227" t="s">
        <v>156</v>
      </c>
      <c r="E1094" s="238" t="s">
        <v>19</v>
      </c>
      <c r="F1094" s="239" t="s">
        <v>83</v>
      </c>
      <c r="G1094" s="237"/>
      <c r="H1094" s="240">
        <v>1</v>
      </c>
      <c r="I1094" s="241"/>
      <c r="J1094" s="237"/>
      <c r="K1094" s="237"/>
      <c r="L1094" s="242"/>
      <c r="M1094" s="243"/>
      <c r="N1094" s="244"/>
      <c r="O1094" s="244"/>
      <c r="P1094" s="244"/>
      <c r="Q1094" s="244"/>
      <c r="R1094" s="244"/>
      <c r="S1094" s="244"/>
      <c r="T1094" s="245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6" t="s">
        <v>156</v>
      </c>
      <c r="AU1094" s="246" t="s">
        <v>85</v>
      </c>
      <c r="AV1094" s="14" t="s">
        <v>85</v>
      </c>
      <c r="AW1094" s="14" t="s">
        <v>37</v>
      </c>
      <c r="AX1094" s="14" t="s">
        <v>75</v>
      </c>
      <c r="AY1094" s="246" t="s">
        <v>145</v>
      </c>
    </row>
    <row r="1095" s="16" customFormat="1">
      <c r="A1095" s="16"/>
      <c r="B1095" s="258"/>
      <c r="C1095" s="259"/>
      <c r="D1095" s="227" t="s">
        <v>156</v>
      </c>
      <c r="E1095" s="260" t="s">
        <v>19</v>
      </c>
      <c r="F1095" s="261" t="s">
        <v>166</v>
      </c>
      <c r="G1095" s="259"/>
      <c r="H1095" s="262">
        <v>3</v>
      </c>
      <c r="I1095" s="263"/>
      <c r="J1095" s="259"/>
      <c r="K1095" s="259"/>
      <c r="L1095" s="264"/>
      <c r="M1095" s="265"/>
      <c r="N1095" s="266"/>
      <c r="O1095" s="266"/>
      <c r="P1095" s="266"/>
      <c r="Q1095" s="266"/>
      <c r="R1095" s="266"/>
      <c r="S1095" s="266"/>
      <c r="T1095" s="267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/>
      <c r="AE1095" s="16"/>
      <c r="AT1095" s="268" t="s">
        <v>156</v>
      </c>
      <c r="AU1095" s="268" t="s">
        <v>85</v>
      </c>
      <c r="AV1095" s="16" t="s">
        <v>152</v>
      </c>
      <c r="AW1095" s="16" t="s">
        <v>37</v>
      </c>
      <c r="AX1095" s="16" t="s">
        <v>83</v>
      </c>
      <c r="AY1095" s="268" t="s">
        <v>145</v>
      </c>
    </row>
    <row r="1096" s="2" customFormat="1" ht="24.15" customHeight="1">
      <c r="A1096" s="41"/>
      <c r="B1096" s="42"/>
      <c r="C1096" s="207" t="s">
        <v>1269</v>
      </c>
      <c r="D1096" s="207" t="s">
        <v>147</v>
      </c>
      <c r="E1096" s="208" t="s">
        <v>1270</v>
      </c>
      <c r="F1096" s="209" t="s">
        <v>1271</v>
      </c>
      <c r="G1096" s="210" t="s">
        <v>720</v>
      </c>
      <c r="H1096" s="279"/>
      <c r="I1096" s="212"/>
      <c r="J1096" s="213">
        <f>ROUND(I1096*H1096,2)</f>
        <v>0</v>
      </c>
      <c r="K1096" s="209" t="s">
        <v>151</v>
      </c>
      <c r="L1096" s="47"/>
      <c r="M1096" s="214" t="s">
        <v>19</v>
      </c>
      <c r="N1096" s="215" t="s">
        <v>46</v>
      </c>
      <c r="O1096" s="87"/>
      <c r="P1096" s="216">
        <f>O1096*H1096</f>
        <v>0</v>
      </c>
      <c r="Q1096" s="216">
        <v>0</v>
      </c>
      <c r="R1096" s="216">
        <f>Q1096*H1096</f>
        <v>0</v>
      </c>
      <c r="S1096" s="216">
        <v>0</v>
      </c>
      <c r="T1096" s="217">
        <f>S1096*H1096</f>
        <v>0</v>
      </c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R1096" s="218" t="s">
        <v>261</v>
      </c>
      <c r="AT1096" s="218" t="s">
        <v>147</v>
      </c>
      <c r="AU1096" s="218" t="s">
        <v>85</v>
      </c>
      <c r="AY1096" s="20" t="s">
        <v>145</v>
      </c>
      <c r="BE1096" s="219">
        <f>IF(N1096="základní",J1096,0)</f>
        <v>0</v>
      </c>
      <c r="BF1096" s="219">
        <f>IF(N1096="snížená",J1096,0)</f>
        <v>0</v>
      </c>
      <c r="BG1096" s="219">
        <f>IF(N1096="zákl. přenesená",J1096,0)</f>
        <v>0</v>
      </c>
      <c r="BH1096" s="219">
        <f>IF(N1096="sníž. přenesená",J1096,0)</f>
        <v>0</v>
      </c>
      <c r="BI1096" s="219">
        <f>IF(N1096="nulová",J1096,0)</f>
        <v>0</v>
      </c>
      <c r="BJ1096" s="20" t="s">
        <v>83</v>
      </c>
      <c r="BK1096" s="219">
        <f>ROUND(I1096*H1096,2)</f>
        <v>0</v>
      </c>
      <c r="BL1096" s="20" t="s">
        <v>261</v>
      </c>
      <c r="BM1096" s="218" t="s">
        <v>1272</v>
      </c>
    </row>
    <row r="1097" s="2" customFormat="1">
      <c r="A1097" s="41"/>
      <c r="B1097" s="42"/>
      <c r="C1097" s="43"/>
      <c r="D1097" s="220" t="s">
        <v>154</v>
      </c>
      <c r="E1097" s="43"/>
      <c r="F1097" s="221" t="s">
        <v>1273</v>
      </c>
      <c r="G1097" s="43"/>
      <c r="H1097" s="43"/>
      <c r="I1097" s="222"/>
      <c r="J1097" s="43"/>
      <c r="K1097" s="43"/>
      <c r="L1097" s="47"/>
      <c r="M1097" s="223"/>
      <c r="N1097" s="224"/>
      <c r="O1097" s="87"/>
      <c r="P1097" s="87"/>
      <c r="Q1097" s="87"/>
      <c r="R1097" s="87"/>
      <c r="S1097" s="87"/>
      <c r="T1097" s="88"/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T1097" s="20" t="s">
        <v>154</v>
      </c>
      <c r="AU1097" s="20" t="s">
        <v>85</v>
      </c>
    </row>
    <row r="1098" s="12" customFormat="1" ht="22.8" customHeight="1">
      <c r="A1098" s="12"/>
      <c r="B1098" s="191"/>
      <c r="C1098" s="192"/>
      <c r="D1098" s="193" t="s">
        <v>74</v>
      </c>
      <c r="E1098" s="205" t="s">
        <v>1274</v>
      </c>
      <c r="F1098" s="205" t="s">
        <v>1275</v>
      </c>
      <c r="G1098" s="192"/>
      <c r="H1098" s="192"/>
      <c r="I1098" s="195"/>
      <c r="J1098" s="206">
        <f>BK1098</f>
        <v>0</v>
      </c>
      <c r="K1098" s="192"/>
      <c r="L1098" s="197"/>
      <c r="M1098" s="198"/>
      <c r="N1098" s="199"/>
      <c r="O1098" s="199"/>
      <c r="P1098" s="200">
        <f>SUM(P1099:P1113)</f>
        <v>0</v>
      </c>
      <c r="Q1098" s="199"/>
      <c r="R1098" s="200">
        <f>SUM(R1099:R1113)</f>
        <v>0.075450000000000017</v>
      </c>
      <c r="S1098" s="199"/>
      <c r="T1098" s="201">
        <f>SUM(T1099:T1113)</f>
        <v>0</v>
      </c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R1098" s="202" t="s">
        <v>85</v>
      </c>
      <c r="AT1098" s="203" t="s">
        <v>74</v>
      </c>
      <c r="AU1098" s="203" t="s">
        <v>83</v>
      </c>
      <c r="AY1098" s="202" t="s">
        <v>145</v>
      </c>
      <c r="BK1098" s="204">
        <f>SUM(BK1099:BK1113)</f>
        <v>0</v>
      </c>
    </row>
    <row r="1099" s="2" customFormat="1" ht="24.15" customHeight="1">
      <c r="A1099" s="41"/>
      <c r="B1099" s="42"/>
      <c r="C1099" s="207" t="s">
        <v>1276</v>
      </c>
      <c r="D1099" s="207" t="s">
        <v>147</v>
      </c>
      <c r="E1099" s="208" t="s">
        <v>1277</v>
      </c>
      <c r="F1099" s="209" t="s">
        <v>1278</v>
      </c>
      <c r="G1099" s="210" t="s">
        <v>611</v>
      </c>
      <c r="H1099" s="211">
        <v>2</v>
      </c>
      <c r="I1099" s="212"/>
      <c r="J1099" s="213">
        <f>ROUND(I1099*H1099,2)</f>
        <v>0</v>
      </c>
      <c r="K1099" s="209" t="s">
        <v>151</v>
      </c>
      <c r="L1099" s="47"/>
      <c r="M1099" s="214" t="s">
        <v>19</v>
      </c>
      <c r="N1099" s="215" t="s">
        <v>46</v>
      </c>
      <c r="O1099" s="87"/>
      <c r="P1099" s="216">
        <f>O1099*H1099</f>
        <v>0</v>
      </c>
      <c r="Q1099" s="216">
        <v>0.012</v>
      </c>
      <c r="R1099" s="216">
        <f>Q1099*H1099</f>
        <v>0.024</v>
      </c>
      <c r="S1099" s="216">
        <v>0</v>
      </c>
      <c r="T1099" s="217">
        <f>S1099*H1099</f>
        <v>0</v>
      </c>
      <c r="U1099" s="41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R1099" s="218" t="s">
        <v>261</v>
      </c>
      <c r="AT1099" s="218" t="s">
        <v>147</v>
      </c>
      <c r="AU1099" s="218" t="s">
        <v>85</v>
      </c>
      <c r="AY1099" s="20" t="s">
        <v>145</v>
      </c>
      <c r="BE1099" s="219">
        <f>IF(N1099="základní",J1099,0)</f>
        <v>0</v>
      </c>
      <c r="BF1099" s="219">
        <f>IF(N1099="snížená",J1099,0)</f>
        <v>0</v>
      </c>
      <c r="BG1099" s="219">
        <f>IF(N1099="zákl. přenesená",J1099,0)</f>
        <v>0</v>
      </c>
      <c r="BH1099" s="219">
        <f>IF(N1099="sníž. přenesená",J1099,0)</f>
        <v>0</v>
      </c>
      <c r="BI1099" s="219">
        <f>IF(N1099="nulová",J1099,0)</f>
        <v>0</v>
      </c>
      <c r="BJ1099" s="20" t="s">
        <v>83</v>
      </c>
      <c r="BK1099" s="219">
        <f>ROUND(I1099*H1099,2)</f>
        <v>0</v>
      </c>
      <c r="BL1099" s="20" t="s">
        <v>261</v>
      </c>
      <c r="BM1099" s="218" t="s">
        <v>1279</v>
      </c>
    </row>
    <row r="1100" s="2" customFormat="1">
      <c r="A1100" s="41"/>
      <c r="B1100" s="42"/>
      <c r="C1100" s="43"/>
      <c r="D1100" s="220" t="s">
        <v>154</v>
      </c>
      <c r="E1100" s="43"/>
      <c r="F1100" s="221" t="s">
        <v>1280</v>
      </c>
      <c r="G1100" s="43"/>
      <c r="H1100" s="43"/>
      <c r="I1100" s="222"/>
      <c r="J1100" s="43"/>
      <c r="K1100" s="43"/>
      <c r="L1100" s="47"/>
      <c r="M1100" s="223"/>
      <c r="N1100" s="224"/>
      <c r="O1100" s="87"/>
      <c r="P1100" s="87"/>
      <c r="Q1100" s="87"/>
      <c r="R1100" s="87"/>
      <c r="S1100" s="87"/>
      <c r="T1100" s="88"/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T1100" s="20" t="s">
        <v>154</v>
      </c>
      <c r="AU1100" s="20" t="s">
        <v>85</v>
      </c>
    </row>
    <row r="1101" s="13" customFormat="1">
      <c r="A1101" s="13"/>
      <c r="B1101" s="225"/>
      <c r="C1101" s="226"/>
      <c r="D1101" s="227" t="s">
        <v>156</v>
      </c>
      <c r="E1101" s="228" t="s">
        <v>19</v>
      </c>
      <c r="F1101" s="229" t="s">
        <v>299</v>
      </c>
      <c r="G1101" s="226"/>
      <c r="H1101" s="228" t="s">
        <v>19</v>
      </c>
      <c r="I1101" s="230"/>
      <c r="J1101" s="226"/>
      <c r="K1101" s="226"/>
      <c r="L1101" s="231"/>
      <c r="M1101" s="232"/>
      <c r="N1101" s="233"/>
      <c r="O1101" s="233"/>
      <c r="P1101" s="233"/>
      <c r="Q1101" s="233"/>
      <c r="R1101" s="233"/>
      <c r="S1101" s="233"/>
      <c r="T1101" s="234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5" t="s">
        <v>156</v>
      </c>
      <c r="AU1101" s="235" t="s">
        <v>85</v>
      </c>
      <c r="AV1101" s="13" t="s">
        <v>83</v>
      </c>
      <c r="AW1101" s="13" t="s">
        <v>37</v>
      </c>
      <c r="AX1101" s="13" t="s">
        <v>75</v>
      </c>
      <c r="AY1101" s="235" t="s">
        <v>145</v>
      </c>
    </row>
    <row r="1102" s="14" customFormat="1">
      <c r="A1102" s="14"/>
      <c r="B1102" s="236"/>
      <c r="C1102" s="237"/>
      <c r="D1102" s="227" t="s">
        <v>156</v>
      </c>
      <c r="E1102" s="238" t="s">
        <v>19</v>
      </c>
      <c r="F1102" s="239" t="s">
        <v>85</v>
      </c>
      <c r="G1102" s="237"/>
      <c r="H1102" s="240">
        <v>2</v>
      </c>
      <c r="I1102" s="241"/>
      <c r="J1102" s="237"/>
      <c r="K1102" s="237"/>
      <c r="L1102" s="242"/>
      <c r="M1102" s="243"/>
      <c r="N1102" s="244"/>
      <c r="O1102" s="244"/>
      <c r="P1102" s="244"/>
      <c r="Q1102" s="244"/>
      <c r="R1102" s="244"/>
      <c r="S1102" s="244"/>
      <c r="T1102" s="245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6" t="s">
        <v>156</v>
      </c>
      <c r="AU1102" s="246" t="s">
        <v>85</v>
      </c>
      <c r="AV1102" s="14" t="s">
        <v>85</v>
      </c>
      <c r="AW1102" s="14" t="s">
        <v>37</v>
      </c>
      <c r="AX1102" s="14" t="s">
        <v>75</v>
      </c>
      <c r="AY1102" s="246" t="s">
        <v>145</v>
      </c>
    </row>
    <row r="1103" s="16" customFormat="1">
      <c r="A1103" s="16"/>
      <c r="B1103" s="258"/>
      <c r="C1103" s="259"/>
      <c r="D1103" s="227" t="s">
        <v>156</v>
      </c>
      <c r="E1103" s="260" t="s">
        <v>19</v>
      </c>
      <c r="F1103" s="261" t="s">
        <v>166</v>
      </c>
      <c r="G1103" s="259"/>
      <c r="H1103" s="262">
        <v>2</v>
      </c>
      <c r="I1103" s="263"/>
      <c r="J1103" s="259"/>
      <c r="K1103" s="259"/>
      <c r="L1103" s="264"/>
      <c r="M1103" s="265"/>
      <c r="N1103" s="266"/>
      <c r="O1103" s="266"/>
      <c r="P1103" s="266"/>
      <c r="Q1103" s="266"/>
      <c r="R1103" s="266"/>
      <c r="S1103" s="266"/>
      <c r="T1103" s="267"/>
      <c r="U1103" s="16"/>
      <c r="V1103" s="16"/>
      <c r="W1103" s="16"/>
      <c r="X1103" s="16"/>
      <c r="Y1103" s="16"/>
      <c r="Z1103" s="16"/>
      <c r="AA1103" s="16"/>
      <c r="AB1103" s="16"/>
      <c r="AC1103" s="16"/>
      <c r="AD1103" s="16"/>
      <c r="AE1103" s="16"/>
      <c r="AT1103" s="268" t="s">
        <v>156</v>
      </c>
      <c r="AU1103" s="268" t="s">
        <v>85</v>
      </c>
      <c r="AV1103" s="16" t="s">
        <v>152</v>
      </c>
      <c r="AW1103" s="16" t="s">
        <v>37</v>
      </c>
      <c r="AX1103" s="16" t="s">
        <v>83</v>
      </c>
      <c r="AY1103" s="268" t="s">
        <v>145</v>
      </c>
    </row>
    <row r="1104" s="2" customFormat="1" ht="24.15" customHeight="1">
      <c r="A1104" s="41"/>
      <c r="B1104" s="42"/>
      <c r="C1104" s="207" t="s">
        <v>1281</v>
      </c>
      <c r="D1104" s="207" t="s">
        <v>147</v>
      </c>
      <c r="E1104" s="208" t="s">
        <v>1282</v>
      </c>
      <c r="F1104" s="209" t="s">
        <v>1283</v>
      </c>
      <c r="G1104" s="210" t="s">
        <v>611</v>
      </c>
      <c r="H1104" s="211">
        <v>3</v>
      </c>
      <c r="I1104" s="212"/>
      <c r="J1104" s="213">
        <f>ROUND(I1104*H1104,2)</f>
        <v>0</v>
      </c>
      <c r="K1104" s="209" t="s">
        <v>151</v>
      </c>
      <c r="L1104" s="47"/>
      <c r="M1104" s="214" t="s">
        <v>19</v>
      </c>
      <c r="N1104" s="215" t="s">
        <v>46</v>
      </c>
      <c r="O1104" s="87"/>
      <c r="P1104" s="216">
        <f>O1104*H1104</f>
        <v>0</v>
      </c>
      <c r="Q1104" s="216">
        <v>0.016650000000000002</v>
      </c>
      <c r="R1104" s="216">
        <f>Q1104*H1104</f>
        <v>0.049950000000000008</v>
      </c>
      <c r="S1104" s="216">
        <v>0</v>
      </c>
      <c r="T1104" s="217">
        <f>S1104*H1104</f>
        <v>0</v>
      </c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R1104" s="218" t="s">
        <v>261</v>
      </c>
      <c r="AT1104" s="218" t="s">
        <v>147</v>
      </c>
      <c r="AU1104" s="218" t="s">
        <v>85</v>
      </c>
      <c r="AY1104" s="20" t="s">
        <v>145</v>
      </c>
      <c r="BE1104" s="219">
        <f>IF(N1104="základní",J1104,0)</f>
        <v>0</v>
      </c>
      <c r="BF1104" s="219">
        <f>IF(N1104="snížená",J1104,0)</f>
        <v>0</v>
      </c>
      <c r="BG1104" s="219">
        <f>IF(N1104="zákl. přenesená",J1104,0)</f>
        <v>0</v>
      </c>
      <c r="BH1104" s="219">
        <f>IF(N1104="sníž. přenesená",J1104,0)</f>
        <v>0</v>
      </c>
      <c r="BI1104" s="219">
        <f>IF(N1104="nulová",J1104,0)</f>
        <v>0</v>
      </c>
      <c r="BJ1104" s="20" t="s">
        <v>83</v>
      </c>
      <c r="BK1104" s="219">
        <f>ROUND(I1104*H1104,2)</f>
        <v>0</v>
      </c>
      <c r="BL1104" s="20" t="s">
        <v>261</v>
      </c>
      <c r="BM1104" s="218" t="s">
        <v>1284</v>
      </c>
    </row>
    <row r="1105" s="2" customFormat="1">
      <c r="A1105" s="41"/>
      <c r="B1105" s="42"/>
      <c r="C1105" s="43"/>
      <c r="D1105" s="220" t="s">
        <v>154</v>
      </c>
      <c r="E1105" s="43"/>
      <c r="F1105" s="221" t="s">
        <v>1285</v>
      </c>
      <c r="G1105" s="43"/>
      <c r="H1105" s="43"/>
      <c r="I1105" s="222"/>
      <c r="J1105" s="43"/>
      <c r="K1105" s="43"/>
      <c r="L1105" s="47"/>
      <c r="M1105" s="223"/>
      <c r="N1105" s="224"/>
      <c r="O1105" s="87"/>
      <c r="P1105" s="87"/>
      <c r="Q1105" s="87"/>
      <c r="R1105" s="87"/>
      <c r="S1105" s="87"/>
      <c r="T1105" s="88"/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T1105" s="20" t="s">
        <v>154</v>
      </c>
      <c r="AU1105" s="20" t="s">
        <v>85</v>
      </c>
    </row>
    <row r="1106" s="13" customFormat="1">
      <c r="A1106" s="13"/>
      <c r="B1106" s="225"/>
      <c r="C1106" s="226"/>
      <c r="D1106" s="227" t="s">
        <v>156</v>
      </c>
      <c r="E1106" s="228" t="s">
        <v>19</v>
      </c>
      <c r="F1106" s="229" t="s">
        <v>1165</v>
      </c>
      <c r="G1106" s="226"/>
      <c r="H1106" s="228" t="s">
        <v>19</v>
      </c>
      <c r="I1106" s="230"/>
      <c r="J1106" s="226"/>
      <c r="K1106" s="226"/>
      <c r="L1106" s="231"/>
      <c r="M1106" s="232"/>
      <c r="N1106" s="233"/>
      <c r="O1106" s="233"/>
      <c r="P1106" s="233"/>
      <c r="Q1106" s="233"/>
      <c r="R1106" s="233"/>
      <c r="S1106" s="233"/>
      <c r="T1106" s="234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5" t="s">
        <v>156</v>
      </c>
      <c r="AU1106" s="235" t="s">
        <v>85</v>
      </c>
      <c r="AV1106" s="13" t="s">
        <v>83</v>
      </c>
      <c r="AW1106" s="13" t="s">
        <v>37</v>
      </c>
      <c r="AX1106" s="13" t="s">
        <v>75</v>
      </c>
      <c r="AY1106" s="235" t="s">
        <v>145</v>
      </c>
    </row>
    <row r="1107" s="14" customFormat="1">
      <c r="A1107" s="14"/>
      <c r="B1107" s="236"/>
      <c r="C1107" s="237"/>
      <c r="D1107" s="227" t="s">
        <v>156</v>
      </c>
      <c r="E1107" s="238" t="s">
        <v>19</v>
      </c>
      <c r="F1107" s="239" t="s">
        <v>83</v>
      </c>
      <c r="G1107" s="237"/>
      <c r="H1107" s="240">
        <v>1</v>
      </c>
      <c r="I1107" s="241"/>
      <c r="J1107" s="237"/>
      <c r="K1107" s="237"/>
      <c r="L1107" s="242"/>
      <c r="M1107" s="243"/>
      <c r="N1107" s="244"/>
      <c r="O1107" s="244"/>
      <c r="P1107" s="244"/>
      <c r="Q1107" s="244"/>
      <c r="R1107" s="244"/>
      <c r="S1107" s="244"/>
      <c r="T1107" s="245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6" t="s">
        <v>156</v>
      </c>
      <c r="AU1107" s="246" t="s">
        <v>85</v>
      </c>
      <c r="AV1107" s="14" t="s">
        <v>85</v>
      </c>
      <c r="AW1107" s="14" t="s">
        <v>37</v>
      </c>
      <c r="AX1107" s="14" t="s">
        <v>75</v>
      </c>
      <c r="AY1107" s="246" t="s">
        <v>145</v>
      </c>
    </row>
    <row r="1108" s="13" customFormat="1">
      <c r="A1108" s="13"/>
      <c r="B1108" s="225"/>
      <c r="C1108" s="226"/>
      <c r="D1108" s="227" t="s">
        <v>156</v>
      </c>
      <c r="E1108" s="228" t="s">
        <v>19</v>
      </c>
      <c r="F1108" s="229" t="s">
        <v>299</v>
      </c>
      <c r="G1108" s="226"/>
      <c r="H1108" s="228" t="s">
        <v>19</v>
      </c>
      <c r="I1108" s="230"/>
      <c r="J1108" s="226"/>
      <c r="K1108" s="226"/>
      <c r="L1108" s="231"/>
      <c r="M1108" s="232"/>
      <c r="N1108" s="233"/>
      <c r="O1108" s="233"/>
      <c r="P1108" s="233"/>
      <c r="Q1108" s="233"/>
      <c r="R1108" s="233"/>
      <c r="S1108" s="233"/>
      <c r="T1108" s="23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5" t="s">
        <v>156</v>
      </c>
      <c r="AU1108" s="235" t="s">
        <v>85</v>
      </c>
      <c r="AV1108" s="13" t="s">
        <v>83</v>
      </c>
      <c r="AW1108" s="13" t="s">
        <v>37</v>
      </c>
      <c r="AX1108" s="13" t="s">
        <v>75</v>
      </c>
      <c r="AY1108" s="235" t="s">
        <v>145</v>
      </c>
    </row>
    <row r="1109" s="14" customFormat="1">
      <c r="A1109" s="14"/>
      <c r="B1109" s="236"/>
      <c r="C1109" s="237"/>
      <c r="D1109" s="227" t="s">
        <v>156</v>
      </c>
      <c r="E1109" s="238" t="s">
        <v>19</v>
      </c>
      <c r="F1109" s="239" t="s">
        <v>85</v>
      </c>
      <c r="G1109" s="237"/>
      <c r="H1109" s="240">
        <v>2</v>
      </c>
      <c r="I1109" s="241"/>
      <c r="J1109" s="237"/>
      <c r="K1109" s="237"/>
      <c r="L1109" s="242"/>
      <c r="M1109" s="243"/>
      <c r="N1109" s="244"/>
      <c r="O1109" s="244"/>
      <c r="P1109" s="244"/>
      <c r="Q1109" s="244"/>
      <c r="R1109" s="244"/>
      <c r="S1109" s="244"/>
      <c r="T1109" s="245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6" t="s">
        <v>156</v>
      </c>
      <c r="AU1109" s="246" t="s">
        <v>85</v>
      </c>
      <c r="AV1109" s="14" t="s">
        <v>85</v>
      </c>
      <c r="AW1109" s="14" t="s">
        <v>37</v>
      </c>
      <c r="AX1109" s="14" t="s">
        <v>75</v>
      </c>
      <c r="AY1109" s="246" t="s">
        <v>145</v>
      </c>
    </row>
    <row r="1110" s="16" customFormat="1">
      <c r="A1110" s="16"/>
      <c r="B1110" s="258"/>
      <c r="C1110" s="259"/>
      <c r="D1110" s="227" t="s">
        <v>156</v>
      </c>
      <c r="E1110" s="260" t="s">
        <v>19</v>
      </c>
      <c r="F1110" s="261" t="s">
        <v>166</v>
      </c>
      <c r="G1110" s="259"/>
      <c r="H1110" s="262">
        <v>3</v>
      </c>
      <c r="I1110" s="263"/>
      <c r="J1110" s="259"/>
      <c r="K1110" s="259"/>
      <c r="L1110" s="264"/>
      <c r="M1110" s="265"/>
      <c r="N1110" s="266"/>
      <c r="O1110" s="266"/>
      <c r="P1110" s="266"/>
      <c r="Q1110" s="266"/>
      <c r="R1110" s="266"/>
      <c r="S1110" s="266"/>
      <c r="T1110" s="267"/>
      <c r="U1110" s="16"/>
      <c r="V1110" s="16"/>
      <c r="W1110" s="16"/>
      <c r="X1110" s="16"/>
      <c r="Y1110" s="16"/>
      <c r="Z1110" s="16"/>
      <c r="AA1110" s="16"/>
      <c r="AB1110" s="16"/>
      <c r="AC1110" s="16"/>
      <c r="AD1110" s="16"/>
      <c r="AE1110" s="16"/>
      <c r="AT1110" s="268" t="s">
        <v>156</v>
      </c>
      <c r="AU1110" s="268" t="s">
        <v>85</v>
      </c>
      <c r="AV1110" s="16" t="s">
        <v>152</v>
      </c>
      <c r="AW1110" s="16" t="s">
        <v>37</v>
      </c>
      <c r="AX1110" s="16" t="s">
        <v>83</v>
      </c>
      <c r="AY1110" s="268" t="s">
        <v>145</v>
      </c>
    </row>
    <row r="1111" s="2" customFormat="1" ht="16.5" customHeight="1">
      <c r="A1111" s="41"/>
      <c r="B1111" s="42"/>
      <c r="C1111" s="269" t="s">
        <v>1286</v>
      </c>
      <c r="D1111" s="269" t="s">
        <v>223</v>
      </c>
      <c r="E1111" s="270" t="s">
        <v>1287</v>
      </c>
      <c r="F1111" s="271" t="s">
        <v>1288</v>
      </c>
      <c r="G1111" s="272" t="s">
        <v>240</v>
      </c>
      <c r="H1111" s="273">
        <v>3</v>
      </c>
      <c r="I1111" s="274"/>
      <c r="J1111" s="275">
        <f>ROUND(I1111*H1111,2)</f>
        <v>0</v>
      </c>
      <c r="K1111" s="271" t="s">
        <v>151</v>
      </c>
      <c r="L1111" s="276"/>
      <c r="M1111" s="277" t="s">
        <v>19</v>
      </c>
      <c r="N1111" s="278" t="s">
        <v>46</v>
      </c>
      <c r="O1111" s="87"/>
      <c r="P1111" s="216">
        <f>O1111*H1111</f>
        <v>0</v>
      </c>
      <c r="Q1111" s="216">
        <v>0.00050000000000000001</v>
      </c>
      <c r="R1111" s="216">
        <f>Q1111*H1111</f>
        <v>0.0015</v>
      </c>
      <c r="S1111" s="216">
        <v>0</v>
      </c>
      <c r="T1111" s="217">
        <f>S1111*H1111</f>
        <v>0</v>
      </c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R1111" s="218" t="s">
        <v>391</v>
      </c>
      <c r="AT1111" s="218" t="s">
        <v>223</v>
      </c>
      <c r="AU1111" s="218" t="s">
        <v>85</v>
      </c>
      <c r="AY1111" s="20" t="s">
        <v>145</v>
      </c>
      <c r="BE1111" s="219">
        <f>IF(N1111="základní",J1111,0)</f>
        <v>0</v>
      </c>
      <c r="BF1111" s="219">
        <f>IF(N1111="snížená",J1111,0)</f>
        <v>0</v>
      </c>
      <c r="BG1111" s="219">
        <f>IF(N1111="zákl. přenesená",J1111,0)</f>
        <v>0</v>
      </c>
      <c r="BH1111" s="219">
        <f>IF(N1111="sníž. přenesená",J1111,0)</f>
        <v>0</v>
      </c>
      <c r="BI1111" s="219">
        <f>IF(N1111="nulová",J1111,0)</f>
        <v>0</v>
      </c>
      <c r="BJ1111" s="20" t="s">
        <v>83</v>
      </c>
      <c r="BK1111" s="219">
        <f>ROUND(I1111*H1111,2)</f>
        <v>0</v>
      </c>
      <c r="BL1111" s="20" t="s">
        <v>261</v>
      </c>
      <c r="BM1111" s="218" t="s">
        <v>1289</v>
      </c>
    </row>
    <row r="1112" s="2" customFormat="1" ht="24.15" customHeight="1">
      <c r="A1112" s="41"/>
      <c r="B1112" s="42"/>
      <c r="C1112" s="207" t="s">
        <v>1290</v>
      </c>
      <c r="D1112" s="207" t="s">
        <v>147</v>
      </c>
      <c r="E1112" s="208" t="s">
        <v>1291</v>
      </c>
      <c r="F1112" s="209" t="s">
        <v>1292</v>
      </c>
      <c r="G1112" s="210" t="s">
        <v>720</v>
      </c>
      <c r="H1112" s="279"/>
      <c r="I1112" s="212"/>
      <c r="J1112" s="213">
        <f>ROUND(I1112*H1112,2)</f>
        <v>0</v>
      </c>
      <c r="K1112" s="209" t="s">
        <v>151</v>
      </c>
      <c r="L1112" s="47"/>
      <c r="M1112" s="214" t="s">
        <v>19</v>
      </c>
      <c r="N1112" s="215" t="s">
        <v>46</v>
      </c>
      <c r="O1112" s="87"/>
      <c r="P1112" s="216">
        <f>O1112*H1112</f>
        <v>0</v>
      </c>
      <c r="Q1112" s="216">
        <v>0</v>
      </c>
      <c r="R1112" s="216">
        <f>Q1112*H1112</f>
        <v>0</v>
      </c>
      <c r="S1112" s="216">
        <v>0</v>
      </c>
      <c r="T1112" s="217">
        <f>S1112*H1112</f>
        <v>0</v>
      </c>
      <c r="U1112" s="41"/>
      <c r="V1112" s="41"/>
      <c r="W1112" s="41"/>
      <c r="X1112" s="41"/>
      <c r="Y1112" s="41"/>
      <c r="Z1112" s="41"/>
      <c r="AA1112" s="41"/>
      <c r="AB1112" s="41"/>
      <c r="AC1112" s="41"/>
      <c r="AD1112" s="41"/>
      <c r="AE1112" s="41"/>
      <c r="AR1112" s="218" t="s">
        <v>261</v>
      </c>
      <c r="AT1112" s="218" t="s">
        <v>147</v>
      </c>
      <c r="AU1112" s="218" t="s">
        <v>85</v>
      </c>
      <c r="AY1112" s="20" t="s">
        <v>145</v>
      </c>
      <c r="BE1112" s="219">
        <f>IF(N1112="základní",J1112,0)</f>
        <v>0</v>
      </c>
      <c r="BF1112" s="219">
        <f>IF(N1112="snížená",J1112,0)</f>
        <v>0</v>
      </c>
      <c r="BG1112" s="219">
        <f>IF(N1112="zákl. přenesená",J1112,0)</f>
        <v>0</v>
      </c>
      <c r="BH1112" s="219">
        <f>IF(N1112="sníž. přenesená",J1112,0)</f>
        <v>0</v>
      </c>
      <c r="BI1112" s="219">
        <f>IF(N1112="nulová",J1112,0)</f>
        <v>0</v>
      </c>
      <c r="BJ1112" s="20" t="s">
        <v>83</v>
      </c>
      <c r="BK1112" s="219">
        <f>ROUND(I1112*H1112,2)</f>
        <v>0</v>
      </c>
      <c r="BL1112" s="20" t="s">
        <v>261</v>
      </c>
      <c r="BM1112" s="218" t="s">
        <v>1293</v>
      </c>
    </row>
    <row r="1113" s="2" customFormat="1">
      <c r="A1113" s="41"/>
      <c r="B1113" s="42"/>
      <c r="C1113" s="43"/>
      <c r="D1113" s="220" t="s">
        <v>154</v>
      </c>
      <c r="E1113" s="43"/>
      <c r="F1113" s="221" t="s">
        <v>1294</v>
      </c>
      <c r="G1113" s="43"/>
      <c r="H1113" s="43"/>
      <c r="I1113" s="222"/>
      <c r="J1113" s="43"/>
      <c r="K1113" s="43"/>
      <c r="L1113" s="47"/>
      <c r="M1113" s="223"/>
      <c r="N1113" s="224"/>
      <c r="O1113" s="87"/>
      <c r="P1113" s="87"/>
      <c r="Q1113" s="87"/>
      <c r="R1113" s="87"/>
      <c r="S1113" s="87"/>
      <c r="T1113" s="88"/>
      <c r="U1113" s="41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T1113" s="20" t="s">
        <v>154</v>
      </c>
      <c r="AU1113" s="20" t="s">
        <v>85</v>
      </c>
    </row>
    <row r="1114" s="12" customFormat="1" ht="22.8" customHeight="1">
      <c r="A1114" s="12"/>
      <c r="B1114" s="191"/>
      <c r="C1114" s="192"/>
      <c r="D1114" s="193" t="s">
        <v>74</v>
      </c>
      <c r="E1114" s="205" t="s">
        <v>1295</v>
      </c>
      <c r="F1114" s="205" t="s">
        <v>1296</v>
      </c>
      <c r="G1114" s="192"/>
      <c r="H1114" s="192"/>
      <c r="I1114" s="195"/>
      <c r="J1114" s="206">
        <f>BK1114</f>
        <v>0</v>
      </c>
      <c r="K1114" s="192"/>
      <c r="L1114" s="197"/>
      <c r="M1114" s="198"/>
      <c r="N1114" s="199"/>
      <c r="O1114" s="199"/>
      <c r="P1114" s="200">
        <f>SUM(P1115:P1126)</f>
        <v>0</v>
      </c>
      <c r="Q1114" s="199"/>
      <c r="R1114" s="200">
        <f>SUM(R1115:R1126)</f>
        <v>0.038590000000000006</v>
      </c>
      <c r="S1114" s="199"/>
      <c r="T1114" s="201">
        <f>SUM(T1115:T1126)</f>
        <v>0.13009999999999999</v>
      </c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R1114" s="202" t="s">
        <v>85</v>
      </c>
      <c r="AT1114" s="203" t="s">
        <v>74</v>
      </c>
      <c r="AU1114" s="203" t="s">
        <v>83</v>
      </c>
      <c r="AY1114" s="202" t="s">
        <v>145</v>
      </c>
      <c r="BK1114" s="204">
        <f>SUM(BK1115:BK1126)</f>
        <v>0</v>
      </c>
    </row>
    <row r="1115" s="2" customFormat="1" ht="16.5" customHeight="1">
      <c r="A1115" s="41"/>
      <c r="B1115" s="42"/>
      <c r="C1115" s="207" t="s">
        <v>1297</v>
      </c>
      <c r="D1115" s="207" t="s">
        <v>147</v>
      </c>
      <c r="E1115" s="208" t="s">
        <v>1298</v>
      </c>
      <c r="F1115" s="209" t="s">
        <v>1299</v>
      </c>
      <c r="G1115" s="210" t="s">
        <v>240</v>
      </c>
      <c r="H1115" s="211">
        <v>2</v>
      </c>
      <c r="I1115" s="212"/>
      <c r="J1115" s="213">
        <f>ROUND(I1115*H1115,2)</f>
        <v>0</v>
      </c>
      <c r="K1115" s="209" t="s">
        <v>151</v>
      </c>
      <c r="L1115" s="47"/>
      <c r="M1115" s="214" t="s">
        <v>19</v>
      </c>
      <c r="N1115" s="215" t="s">
        <v>46</v>
      </c>
      <c r="O1115" s="87"/>
      <c r="P1115" s="216">
        <f>O1115*H1115</f>
        <v>0</v>
      </c>
      <c r="Q1115" s="216">
        <v>5.0000000000000002E-05</v>
      </c>
      <c r="R1115" s="216">
        <f>Q1115*H1115</f>
        <v>0.00010000000000000001</v>
      </c>
      <c r="S1115" s="216">
        <v>0.065049999999999997</v>
      </c>
      <c r="T1115" s="217">
        <f>S1115*H1115</f>
        <v>0.13009999999999999</v>
      </c>
      <c r="U1115" s="41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R1115" s="218" t="s">
        <v>261</v>
      </c>
      <c r="AT1115" s="218" t="s">
        <v>147</v>
      </c>
      <c r="AU1115" s="218" t="s">
        <v>85</v>
      </c>
      <c r="AY1115" s="20" t="s">
        <v>145</v>
      </c>
      <c r="BE1115" s="219">
        <f>IF(N1115="základní",J1115,0)</f>
        <v>0</v>
      </c>
      <c r="BF1115" s="219">
        <f>IF(N1115="snížená",J1115,0)</f>
        <v>0</v>
      </c>
      <c r="BG1115" s="219">
        <f>IF(N1115="zákl. přenesená",J1115,0)</f>
        <v>0</v>
      </c>
      <c r="BH1115" s="219">
        <f>IF(N1115="sníž. přenesená",J1115,0)</f>
        <v>0</v>
      </c>
      <c r="BI1115" s="219">
        <f>IF(N1115="nulová",J1115,0)</f>
        <v>0</v>
      </c>
      <c r="BJ1115" s="20" t="s">
        <v>83</v>
      </c>
      <c r="BK1115" s="219">
        <f>ROUND(I1115*H1115,2)</f>
        <v>0</v>
      </c>
      <c r="BL1115" s="20" t="s">
        <v>261</v>
      </c>
      <c r="BM1115" s="218" t="s">
        <v>1300</v>
      </c>
    </row>
    <row r="1116" s="2" customFormat="1">
      <c r="A1116" s="41"/>
      <c r="B1116" s="42"/>
      <c r="C1116" s="43"/>
      <c r="D1116" s="220" t="s">
        <v>154</v>
      </c>
      <c r="E1116" s="43"/>
      <c r="F1116" s="221" t="s">
        <v>1301</v>
      </c>
      <c r="G1116" s="43"/>
      <c r="H1116" s="43"/>
      <c r="I1116" s="222"/>
      <c r="J1116" s="43"/>
      <c r="K1116" s="43"/>
      <c r="L1116" s="47"/>
      <c r="M1116" s="223"/>
      <c r="N1116" s="224"/>
      <c r="O1116" s="87"/>
      <c r="P1116" s="87"/>
      <c r="Q1116" s="87"/>
      <c r="R1116" s="87"/>
      <c r="S1116" s="87"/>
      <c r="T1116" s="88"/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T1116" s="20" t="s">
        <v>154</v>
      </c>
      <c r="AU1116" s="20" t="s">
        <v>85</v>
      </c>
    </row>
    <row r="1117" s="2" customFormat="1" ht="24.15" customHeight="1">
      <c r="A1117" s="41"/>
      <c r="B1117" s="42"/>
      <c r="C1117" s="207" t="s">
        <v>1302</v>
      </c>
      <c r="D1117" s="207" t="s">
        <v>147</v>
      </c>
      <c r="E1117" s="208" t="s">
        <v>1303</v>
      </c>
      <c r="F1117" s="209" t="s">
        <v>1304</v>
      </c>
      <c r="G1117" s="210" t="s">
        <v>611</v>
      </c>
      <c r="H1117" s="211">
        <v>1</v>
      </c>
      <c r="I1117" s="212"/>
      <c r="J1117" s="213">
        <f>ROUND(I1117*H1117,2)</f>
        <v>0</v>
      </c>
      <c r="K1117" s="209" t="s">
        <v>151</v>
      </c>
      <c r="L1117" s="47"/>
      <c r="M1117" s="214" t="s">
        <v>19</v>
      </c>
      <c r="N1117" s="215" t="s">
        <v>46</v>
      </c>
      <c r="O1117" s="87"/>
      <c r="P1117" s="216">
        <f>O1117*H1117</f>
        <v>0</v>
      </c>
      <c r="Q1117" s="216">
        <v>0.038490000000000003</v>
      </c>
      <c r="R1117" s="216">
        <f>Q1117*H1117</f>
        <v>0.038490000000000003</v>
      </c>
      <c r="S1117" s="216">
        <v>0</v>
      </c>
      <c r="T1117" s="217">
        <f>S1117*H1117</f>
        <v>0</v>
      </c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R1117" s="218" t="s">
        <v>261</v>
      </c>
      <c r="AT1117" s="218" t="s">
        <v>147</v>
      </c>
      <c r="AU1117" s="218" t="s">
        <v>85</v>
      </c>
      <c r="AY1117" s="20" t="s">
        <v>145</v>
      </c>
      <c r="BE1117" s="219">
        <f>IF(N1117="základní",J1117,0)</f>
        <v>0</v>
      </c>
      <c r="BF1117" s="219">
        <f>IF(N1117="snížená",J1117,0)</f>
        <v>0</v>
      </c>
      <c r="BG1117" s="219">
        <f>IF(N1117="zákl. přenesená",J1117,0)</f>
        <v>0</v>
      </c>
      <c r="BH1117" s="219">
        <f>IF(N1117="sníž. přenesená",J1117,0)</f>
        <v>0</v>
      </c>
      <c r="BI1117" s="219">
        <f>IF(N1117="nulová",J1117,0)</f>
        <v>0</v>
      </c>
      <c r="BJ1117" s="20" t="s">
        <v>83</v>
      </c>
      <c r="BK1117" s="219">
        <f>ROUND(I1117*H1117,2)</f>
        <v>0</v>
      </c>
      <c r="BL1117" s="20" t="s">
        <v>261</v>
      </c>
      <c r="BM1117" s="218" t="s">
        <v>1305</v>
      </c>
    </row>
    <row r="1118" s="2" customFormat="1">
      <c r="A1118" s="41"/>
      <c r="B1118" s="42"/>
      <c r="C1118" s="43"/>
      <c r="D1118" s="220" t="s">
        <v>154</v>
      </c>
      <c r="E1118" s="43"/>
      <c r="F1118" s="221" t="s">
        <v>1306</v>
      </c>
      <c r="G1118" s="43"/>
      <c r="H1118" s="43"/>
      <c r="I1118" s="222"/>
      <c r="J1118" s="43"/>
      <c r="K1118" s="43"/>
      <c r="L1118" s="47"/>
      <c r="M1118" s="223"/>
      <c r="N1118" s="224"/>
      <c r="O1118" s="87"/>
      <c r="P1118" s="87"/>
      <c r="Q1118" s="87"/>
      <c r="R1118" s="87"/>
      <c r="S1118" s="87"/>
      <c r="T1118" s="88"/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T1118" s="20" t="s">
        <v>154</v>
      </c>
      <c r="AU1118" s="20" t="s">
        <v>85</v>
      </c>
    </row>
    <row r="1119" s="2" customFormat="1">
      <c r="A1119" s="41"/>
      <c r="B1119" s="42"/>
      <c r="C1119" s="43"/>
      <c r="D1119" s="227" t="s">
        <v>1307</v>
      </c>
      <c r="E1119" s="43"/>
      <c r="F1119" s="280" t="s">
        <v>1308</v>
      </c>
      <c r="G1119" s="43"/>
      <c r="H1119" s="43"/>
      <c r="I1119" s="222"/>
      <c r="J1119" s="43"/>
      <c r="K1119" s="43"/>
      <c r="L1119" s="47"/>
      <c r="M1119" s="223"/>
      <c r="N1119" s="224"/>
      <c r="O1119" s="87"/>
      <c r="P1119" s="87"/>
      <c r="Q1119" s="87"/>
      <c r="R1119" s="87"/>
      <c r="S1119" s="87"/>
      <c r="T1119" s="88"/>
      <c r="U1119" s="41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T1119" s="20" t="s">
        <v>1307</v>
      </c>
      <c r="AU1119" s="20" t="s">
        <v>85</v>
      </c>
    </row>
    <row r="1120" s="13" customFormat="1">
      <c r="A1120" s="13"/>
      <c r="B1120" s="225"/>
      <c r="C1120" s="226"/>
      <c r="D1120" s="227" t="s">
        <v>156</v>
      </c>
      <c r="E1120" s="228" t="s">
        <v>19</v>
      </c>
      <c r="F1120" s="229" t="s">
        <v>243</v>
      </c>
      <c r="G1120" s="226"/>
      <c r="H1120" s="228" t="s">
        <v>19</v>
      </c>
      <c r="I1120" s="230"/>
      <c r="J1120" s="226"/>
      <c r="K1120" s="226"/>
      <c r="L1120" s="231"/>
      <c r="M1120" s="232"/>
      <c r="N1120" s="233"/>
      <c r="O1120" s="233"/>
      <c r="P1120" s="233"/>
      <c r="Q1120" s="233"/>
      <c r="R1120" s="233"/>
      <c r="S1120" s="233"/>
      <c r="T1120" s="234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5" t="s">
        <v>156</v>
      </c>
      <c r="AU1120" s="235" t="s">
        <v>85</v>
      </c>
      <c r="AV1120" s="13" t="s">
        <v>83</v>
      </c>
      <c r="AW1120" s="13" t="s">
        <v>37</v>
      </c>
      <c r="AX1120" s="13" t="s">
        <v>75</v>
      </c>
      <c r="AY1120" s="235" t="s">
        <v>145</v>
      </c>
    </row>
    <row r="1121" s="14" customFormat="1">
      <c r="A1121" s="14"/>
      <c r="B1121" s="236"/>
      <c r="C1121" s="237"/>
      <c r="D1121" s="227" t="s">
        <v>156</v>
      </c>
      <c r="E1121" s="238" t="s">
        <v>19</v>
      </c>
      <c r="F1121" s="239" t="s">
        <v>83</v>
      </c>
      <c r="G1121" s="237"/>
      <c r="H1121" s="240">
        <v>1</v>
      </c>
      <c r="I1121" s="241"/>
      <c r="J1121" s="237"/>
      <c r="K1121" s="237"/>
      <c r="L1121" s="242"/>
      <c r="M1121" s="243"/>
      <c r="N1121" s="244"/>
      <c r="O1121" s="244"/>
      <c r="P1121" s="244"/>
      <c r="Q1121" s="244"/>
      <c r="R1121" s="244"/>
      <c r="S1121" s="244"/>
      <c r="T1121" s="245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6" t="s">
        <v>156</v>
      </c>
      <c r="AU1121" s="246" t="s">
        <v>85</v>
      </c>
      <c r="AV1121" s="14" t="s">
        <v>85</v>
      </c>
      <c r="AW1121" s="14" t="s">
        <v>37</v>
      </c>
      <c r="AX1121" s="14" t="s">
        <v>75</v>
      </c>
      <c r="AY1121" s="246" t="s">
        <v>145</v>
      </c>
    </row>
    <row r="1122" s="16" customFormat="1">
      <c r="A1122" s="16"/>
      <c r="B1122" s="258"/>
      <c r="C1122" s="259"/>
      <c r="D1122" s="227" t="s">
        <v>156</v>
      </c>
      <c r="E1122" s="260" t="s">
        <v>19</v>
      </c>
      <c r="F1122" s="261" t="s">
        <v>166</v>
      </c>
      <c r="G1122" s="259"/>
      <c r="H1122" s="262">
        <v>1</v>
      </c>
      <c r="I1122" s="263"/>
      <c r="J1122" s="259"/>
      <c r="K1122" s="259"/>
      <c r="L1122" s="264"/>
      <c r="M1122" s="265"/>
      <c r="N1122" s="266"/>
      <c r="O1122" s="266"/>
      <c r="P1122" s="266"/>
      <c r="Q1122" s="266"/>
      <c r="R1122" s="266"/>
      <c r="S1122" s="266"/>
      <c r="T1122" s="267"/>
      <c r="U1122" s="16"/>
      <c r="V1122" s="16"/>
      <c r="W1122" s="16"/>
      <c r="X1122" s="16"/>
      <c r="Y1122" s="16"/>
      <c r="Z1122" s="16"/>
      <c r="AA1122" s="16"/>
      <c r="AB1122" s="16"/>
      <c r="AC1122" s="16"/>
      <c r="AD1122" s="16"/>
      <c r="AE1122" s="16"/>
      <c r="AT1122" s="268" t="s">
        <v>156</v>
      </c>
      <c r="AU1122" s="268" t="s">
        <v>85</v>
      </c>
      <c r="AV1122" s="16" t="s">
        <v>152</v>
      </c>
      <c r="AW1122" s="16" t="s">
        <v>37</v>
      </c>
      <c r="AX1122" s="16" t="s">
        <v>83</v>
      </c>
      <c r="AY1122" s="268" t="s">
        <v>145</v>
      </c>
    </row>
    <row r="1123" s="2" customFormat="1" ht="16.5" customHeight="1">
      <c r="A1123" s="41"/>
      <c r="B1123" s="42"/>
      <c r="C1123" s="207" t="s">
        <v>1309</v>
      </c>
      <c r="D1123" s="207" t="s">
        <v>147</v>
      </c>
      <c r="E1123" s="208" t="s">
        <v>1310</v>
      </c>
      <c r="F1123" s="209" t="s">
        <v>1311</v>
      </c>
      <c r="G1123" s="210" t="s">
        <v>611</v>
      </c>
      <c r="H1123" s="211">
        <v>1</v>
      </c>
      <c r="I1123" s="212"/>
      <c r="J1123" s="213">
        <f>ROUND(I1123*H1123,2)</f>
        <v>0</v>
      </c>
      <c r="K1123" s="209" t="s">
        <v>151</v>
      </c>
      <c r="L1123" s="47"/>
      <c r="M1123" s="214" t="s">
        <v>19</v>
      </c>
      <c r="N1123" s="215" t="s">
        <v>46</v>
      </c>
      <c r="O1123" s="87"/>
      <c r="P1123" s="216">
        <f>O1123*H1123</f>
        <v>0</v>
      </c>
      <c r="Q1123" s="216">
        <v>0</v>
      </c>
      <c r="R1123" s="216">
        <f>Q1123*H1123</f>
        <v>0</v>
      </c>
      <c r="S1123" s="216">
        <v>0</v>
      </c>
      <c r="T1123" s="217">
        <f>S1123*H1123</f>
        <v>0</v>
      </c>
      <c r="U1123" s="41"/>
      <c r="V1123" s="41"/>
      <c r="W1123" s="41"/>
      <c r="X1123" s="41"/>
      <c r="Y1123" s="41"/>
      <c r="Z1123" s="41"/>
      <c r="AA1123" s="41"/>
      <c r="AB1123" s="41"/>
      <c r="AC1123" s="41"/>
      <c r="AD1123" s="41"/>
      <c r="AE1123" s="41"/>
      <c r="AR1123" s="218" t="s">
        <v>261</v>
      </c>
      <c r="AT1123" s="218" t="s">
        <v>147</v>
      </c>
      <c r="AU1123" s="218" t="s">
        <v>85</v>
      </c>
      <c r="AY1123" s="20" t="s">
        <v>145</v>
      </c>
      <c r="BE1123" s="219">
        <f>IF(N1123="základní",J1123,0)</f>
        <v>0</v>
      </c>
      <c r="BF1123" s="219">
        <f>IF(N1123="snížená",J1123,0)</f>
        <v>0</v>
      </c>
      <c r="BG1123" s="219">
        <f>IF(N1123="zákl. přenesená",J1123,0)</f>
        <v>0</v>
      </c>
      <c r="BH1123" s="219">
        <f>IF(N1123="sníž. přenesená",J1123,0)</f>
        <v>0</v>
      </c>
      <c r="BI1123" s="219">
        <f>IF(N1123="nulová",J1123,0)</f>
        <v>0</v>
      </c>
      <c r="BJ1123" s="20" t="s">
        <v>83</v>
      </c>
      <c r="BK1123" s="219">
        <f>ROUND(I1123*H1123,2)</f>
        <v>0</v>
      </c>
      <c r="BL1123" s="20" t="s">
        <v>261</v>
      </c>
      <c r="BM1123" s="218" t="s">
        <v>1312</v>
      </c>
    </row>
    <row r="1124" s="2" customFormat="1">
      <c r="A1124" s="41"/>
      <c r="B1124" s="42"/>
      <c r="C1124" s="43"/>
      <c r="D1124" s="220" t="s">
        <v>154</v>
      </c>
      <c r="E1124" s="43"/>
      <c r="F1124" s="221" t="s">
        <v>1313</v>
      </c>
      <c r="G1124" s="43"/>
      <c r="H1124" s="43"/>
      <c r="I1124" s="222"/>
      <c r="J1124" s="43"/>
      <c r="K1124" s="43"/>
      <c r="L1124" s="47"/>
      <c r="M1124" s="223"/>
      <c r="N1124" s="224"/>
      <c r="O1124" s="87"/>
      <c r="P1124" s="87"/>
      <c r="Q1124" s="87"/>
      <c r="R1124" s="87"/>
      <c r="S1124" s="87"/>
      <c r="T1124" s="88"/>
      <c r="U1124" s="41"/>
      <c r="V1124" s="41"/>
      <c r="W1124" s="41"/>
      <c r="X1124" s="41"/>
      <c r="Y1124" s="41"/>
      <c r="Z1124" s="41"/>
      <c r="AA1124" s="41"/>
      <c r="AB1124" s="41"/>
      <c r="AC1124" s="41"/>
      <c r="AD1124" s="41"/>
      <c r="AE1124" s="41"/>
      <c r="AT1124" s="20" t="s">
        <v>154</v>
      </c>
      <c r="AU1124" s="20" t="s">
        <v>85</v>
      </c>
    </row>
    <row r="1125" s="2" customFormat="1" ht="24.15" customHeight="1">
      <c r="A1125" s="41"/>
      <c r="B1125" s="42"/>
      <c r="C1125" s="207" t="s">
        <v>1314</v>
      </c>
      <c r="D1125" s="207" t="s">
        <v>147</v>
      </c>
      <c r="E1125" s="208" t="s">
        <v>1315</v>
      </c>
      <c r="F1125" s="209" t="s">
        <v>1316</v>
      </c>
      <c r="G1125" s="210" t="s">
        <v>720</v>
      </c>
      <c r="H1125" s="279"/>
      <c r="I1125" s="212"/>
      <c r="J1125" s="213">
        <f>ROUND(I1125*H1125,2)</f>
        <v>0</v>
      </c>
      <c r="K1125" s="209" t="s">
        <v>151</v>
      </c>
      <c r="L1125" s="47"/>
      <c r="M1125" s="214" t="s">
        <v>19</v>
      </c>
      <c r="N1125" s="215" t="s">
        <v>46</v>
      </c>
      <c r="O1125" s="87"/>
      <c r="P1125" s="216">
        <f>O1125*H1125</f>
        <v>0</v>
      </c>
      <c r="Q1125" s="216">
        <v>0</v>
      </c>
      <c r="R1125" s="216">
        <f>Q1125*H1125</f>
        <v>0</v>
      </c>
      <c r="S1125" s="216">
        <v>0</v>
      </c>
      <c r="T1125" s="217">
        <f>S1125*H1125</f>
        <v>0</v>
      </c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R1125" s="218" t="s">
        <v>261</v>
      </c>
      <c r="AT1125" s="218" t="s">
        <v>147</v>
      </c>
      <c r="AU1125" s="218" t="s">
        <v>85</v>
      </c>
      <c r="AY1125" s="20" t="s">
        <v>145</v>
      </c>
      <c r="BE1125" s="219">
        <f>IF(N1125="základní",J1125,0)</f>
        <v>0</v>
      </c>
      <c r="BF1125" s="219">
        <f>IF(N1125="snížená",J1125,0)</f>
        <v>0</v>
      </c>
      <c r="BG1125" s="219">
        <f>IF(N1125="zákl. přenesená",J1125,0)</f>
        <v>0</v>
      </c>
      <c r="BH1125" s="219">
        <f>IF(N1125="sníž. přenesená",J1125,0)</f>
        <v>0</v>
      </c>
      <c r="BI1125" s="219">
        <f>IF(N1125="nulová",J1125,0)</f>
        <v>0</v>
      </c>
      <c r="BJ1125" s="20" t="s">
        <v>83</v>
      </c>
      <c r="BK1125" s="219">
        <f>ROUND(I1125*H1125,2)</f>
        <v>0</v>
      </c>
      <c r="BL1125" s="20" t="s">
        <v>261</v>
      </c>
      <c r="BM1125" s="218" t="s">
        <v>1317</v>
      </c>
    </row>
    <row r="1126" s="2" customFormat="1">
      <c r="A1126" s="41"/>
      <c r="B1126" s="42"/>
      <c r="C1126" s="43"/>
      <c r="D1126" s="220" t="s">
        <v>154</v>
      </c>
      <c r="E1126" s="43"/>
      <c r="F1126" s="221" t="s">
        <v>1318</v>
      </c>
      <c r="G1126" s="43"/>
      <c r="H1126" s="43"/>
      <c r="I1126" s="222"/>
      <c r="J1126" s="43"/>
      <c r="K1126" s="43"/>
      <c r="L1126" s="47"/>
      <c r="M1126" s="223"/>
      <c r="N1126" s="224"/>
      <c r="O1126" s="87"/>
      <c r="P1126" s="87"/>
      <c r="Q1126" s="87"/>
      <c r="R1126" s="87"/>
      <c r="S1126" s="87"/>
      <c r="T1126" s="88"/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T1126" s="20" t="s">
        <v>154</v>
      </c>
      <c r="AU1126" s="20" t="s">
        <v>85</v>
      </c>
    </row>
    <row r="1127" s="12" customFormat="1" ht="22.8" customHeight="1">
      <c r="A1127" s="12"/>
      <c r="B1127" s="191"/>
      <c r="C1127" s="192"/>
      <c r="D1127" s="193" t="s">
        <v>74</v>
      </c>
      <c r="E1127" s="205" t="s">
        <v>1319</v>
      </c>
      <c r="F1127" s="205" t="s">
        <v>1320</v>
      </c>
      <c r="G1127" s="192"/>
      <c r="H1127" s="192"/>
      <c r="I1127" s="195"/>
      <c r="J1127" s="206">
        <f>BK1127</f>
        <v>0</v>
      </c>
      <c r="K1127" s="192"/>
      <c r="L1127" s="197"/>
      <c r="M1127" s="198"/>
      <c r="N1127" s="199"/>
      <c r="O1127" s="199"/>
      <c r="P1127" s="200">
        <f>SUM(P1128:P1159)</f>
        <v>0</v>
      </c>
      <c r="Q1127" s="199"/>
      <c r="R1127" s="200">
        <f>SUM(R1128:R1159)</f>
        <v>0.26699000000000001</v>
      </c>
      <c r="S1127" s="199"/>
      <c r="T1127" s="201">
        <f>SUM(T1128:T1159)</f>
        <v>0</v>
      </c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R1127" s="202" t="s">
        <v>85</v>
      </c>
      <c r="AT1127" s="203" t="s">
        <v>74</v>
      </c>
      <c r="AU1127" s="203" t="s">
        <v>83</v>
      </c>
      <c r="AY1127" s="202" t="s">
        <v>145</v>
      </c>
      <c r="BK1127" s="204">
        <f>SUM(BK1128:BK1159)</f>
        <v>0</v>
      </c>
    </row>
    <row r="1128" s="2" customFormat="1" ht="16.5" customHeight="1">
      <c r="A1128" s="41"/>
      <c r="B1128" s="42"/>
      <c r="C1128" s="207" t="s">
        <v>1321</v>
      </c>
      <c r="D1128" s="207" t="s">
        <v>147</v>
      </c>
      <c r="E1128" s="208" t="s">
        <v>1322</v>
      </c>
      <c r="F1128" s="209" t="s">
        <v>1323</v>
      </c>
      <c r="G1128" s="210" t="s">
        <v>240</v>
      </c>
      <c r="H1128" s="211">
        <v>1</v>
      </c>
      <c r="I1128" s="212"/>
      <c r="J1128" s="213">
        <f>ROUND(I1128*H1128,2)</f>
        <v>0</v>
      </c>
      <c r="K1128" s="209" t="s">
        <v>151</v>
      </c>
      <c r="L1128" s="47"/>
      <c r="M1128" s="214" t="s">
        <v>19</v>
      </c>
      <c r="N1128" s="215" t="s">
        <v>46</v>
      </c>
      <c r="O1128" s="87"/>
      <c r="P1128" s="216">
        <f>O1128*H1128</f>
        <v>0</v>
      </c>
      <c r="Q1128" s="216">
        <v>0.14429</v>
      </c>
      <c r="R1128" s="216">
        <f>Q1128*H1128</f>
        <v>0.14429</v>
      </c>
      <c r="S1128" s="216">
        <v>0</v>
      </c>
      <c r="T1128" s="217">
        <f>S1128*H1128</f>
        <v>0</v>
      </c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R1128" s="218" t="s">
        <v>261</v>
      </c>
      <c r="AT1128" s="218" t="s">
        <v>147</v>
      </c>
      <c r="AU1128" s="218" t="s">
        <v>85</v>
      </c>
      <c r="AY1128" s="20" t="s">
        <v>145</v>
      </c>
      <c r="BE1128" s="219">
        <f>IF(N1128="základní",J1128,0)</f>
        <v>0</v>
      </c>
      <c r="BF1128" s="219">
        <f>IF(N1128="snížená",J1128,0)</f>
        <v>0</v>
      </c>
      <c r="BG1128" s="219">
        <f>IF(N1128="zákl. přenesená",J1128,0)</f>
        <v>0</v>
      </c>
      <c r="BH1128" s="219">
        <f>IF(N1128="sníž. přenesená",J1128,0)</f>
        <v>0</v>
      </c>
      <c r="BI1128" s="219">
        <f>IF(N1128="nulová",J1128,0)</f>
        <v>0</v>
      </c>
      <c r="BJ1128" s="20" t="s">
        <v>83</v>
      </c>
      <c r="BK1128" s="219">
        <f>ROUND(I1128*H1128,2)</f>
        <v>0</v>
      </c>
      <c r="BL1128" s="20" t="s">
        <v>261</v>
      </c>
      <c r="BM1128" s="218" t="s">
        <v>1324</v>
      </c>
    </row>
    <row r="1129" s="2" customFormat="1">
      <c r="A1129" s="41"/>
      <c r="B1129" s="42"/>
      <c r="C1129" s="43"/>
      <c r="D1129" s="220" t="s">
        <v>154</v>
      </c>
      <c r="E1129" s="43"/>
      <c r="F1129" s="221" t="s">
        <v>1325</v>
      </c>
      <c r="G1129" s="43"/>
      <c r="H1129" s="43"/>
      <c r="I1129" s="222"/>
      <c r="J1129" s="43"/>
      <c r="K1129" s="43"/>
      <c r="L1129" s="47"/>
      <c r="M1129" s="223"/>
      <c r="N1129" s="224"/>
      <c r="O1129" s="87"/>
      <c r="P1129" s="87"/>
      <c r="Q1129" s="87"/>
      <c r="R1129" s="87"/>
      <c r="S1129" s="87"/>
      <c r="T1129" s="88"/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T1129" s="20" t="s">
        <v>154</v>
      </c>
      <c r="AU1129" s="20" t="s">
        <v>85</v>
      </c>
    </row>
    <row r="1130" s="2" customFormat="1" ht="16.5" customHeight="1">
      <c r="A1130" s="41"/>
      <c r="B1130" s="42"/>
      <c r="C1130" s="207" t="s">
        <v>1326</v>
      </c>
      <c r="D1130" s="207" t="s">
        <v>147</v>
      </c>
      <c r="E1130" s="208" t="s">
        <v>1327</v>
      </c>
      <c r="F1130" s="209" t="s">
        <v>1328</v>
      </c>
      <c r="G1130" s="210" t="s">
        <v>240</v>
      </c>
      <c r="H1130" s="211">
        <v>1</v>
      </c>
      <c r="I1130" s="212"/>
      <c r="J1130" s="213">
        <f>ROUND(I1130*H1130,2)</f>
        <v>0</v>
      </c>
      <c r="K1130" s="209" t="s">
        <v>151</v>
      </c>
      <c r="L1130" s="47"/>
      <c r="M1130" s="214" t="s">
        <v>19</v>
      </c>
      <c r="N1130" s="215" t="s">
        <v>46</v>
      </c>
      <c r="O1130" s="87"/>
      <c r="P1130" s="216">
        <f>O1130*H1130</f>
        <v>0</v>
      </c>
      <c r="Q1130" s="216">
        <v>0.022200000000000001</v>
      </c>
      <c r="R1130" s="216">
        <f>Q1130*H1130</f>
        <v>0.022200000000000001</v>
      </c>
      <c r="S1130" s="216">
        <v>0</v>
      </c>
      <c r="T1130" s="217">
        <f>S1130*H1130</f>
        <v>0</v>
      </c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R1130" s="218" t="s">
        <v>261</v>
      </c>
      <c r="AT1130" s="218" t="s">
        <v>147</v>
      </c>
      <c r="AU1130" s="218" t="s">
        <v>85</v>
      </c>
      <c r="AY1130" s="20" t="s">
        <v>145</v>
      </c>
      <c r="BE1130" s="219">
        <f>IF(N1130="základní",J1130,0)</f>
        <v>0</v>
      </c>
      <c r="BF1130" s="219">
        <f>IF(N1130="snížená",J1130,0)</f>
        <v>0</v>
      </c>
      <c r="BG1130" s="219">
        <f>IF(N1130="zákl. přenesená",J1130,0)</f>
        <v>0</v>
      </c>
      <c r="BH1130" s="219">
        <f>IF(N1130="sníž. přenesená",J1130,0)</f>
        <v>0</v>
      </c>
      <c r="BI1130" s="219">
        <f>IF(N1130="nulová",J1130,0)</f>
        <v>0</v>
      </c>
      <c r="BJ1130" s="20" t="s">
        <v>83</v>
      </c>
      <c r="BK1130" s="219">
        <f>ROUND(I1130*H1130,2)</f>
        <v>0</v>
      </c>
      <c r="BL1130" s="20" t="s">
        <v>261</v>
      </c>
      <c r="BM1130" s="218" t="s">
        <v>1329</v>
      </c>
    </row>
    <row r="1131" s="2" customFormat="1">
      <c r="A1131" s="41"/>
      <c r="B1131" s="42"/>
      <c r="C1131" s="43"/>
      <c r="D1131" s="220" t="s">
        <v>154</v>
      </c>
      <c r="E1131" s="43"/>
      <c r="F1131" s="221" t="s">
        <v>1330</v>
      </c>
      <c r="G1131" s="43"/>
      <c r="H1131" s="43"/>
      <c r="I1131" s="222"/>
      <c r="J1131" s="43"/>
      <c r="K1131" s="43"/>
      <c r="L1131" s="47"/>
      <c r="M1131" s="223"/>
      <c r="N1131" s="224"/>
      <c r="O1131" s="87"/>
      <c r="P1131" s="87"/>
      <c r="Q1131" s="87"/>
      <c r="R1131" s="87"/>
      <c r="S1131" s="87"/>
      <c r="T1131" s="88"/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T1131" s="20" t="s">
        <v>154</v>
      </c>
      <c r="AU1131" s="20" t="s">
        <v>85</v>
      </c>
    </row>
    <row r="1132" s="13" customFormat="1">
      <c r="A1132" s="13"/>
      <c r="B1132" s="225"/>
      <c r="C1132" s="226"/>
      <c r="D1132" s="227" t="s">
        <v>156</v>
      </c>
      <c r="E1132" s="228" t="s">
        <v>19</v>
      </c>
      <c r="F1132" s="229" t="s">
        <v>1137</v>
      </c>
      <c r="G1132" s="226"/>
      <c r="H1132" s="228" t="s">
        <v>19</v>
      </c>
      <c r="I1132" s="230"/>
      <c r="J1132" s="226"/>
      <c r="K1132" s="226"/>
      <c r="L1132" s="231"/>
      <c r="M1132" s="232"/>
      <c r="N1132" s="233"/>
      <c r="O1132" s="233"/>
      <c r="P1132" s="233"/>
      <c r="Q1132" s="233"/>
      <c r="R1132" s="233"/>
      <c r="S1132" s="233"/>
      <c r="T1132" s="234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5" t="s">
        <v>156</v>
      </c>
      <c r="AU1132" s="235" t="s">
        <v>85</v>
      </c>
      <c r="AV1132" s="13" t="s">
        <v>83</v>
      </c>
      <c r="AW1132" s="13" t="s">
        <v>37</v>
      </c>
      <c r="AX1132" s="13" t="s">
        <v>75</v>
      </c>
      <c r="AY1132" s="235" t="s">
        <v>145</v>
      </c>
    </row>
    <row r="1133" s="14" customFormat="1">
      <c r="A1133" s="14"/>
      <c r="B1133" s="236"/>
      <c r="C1133" s="237"/>
      <c r="D1133" s="227" t="s">
        <v>156</v>
      </c>
      <c r="E1133" s="238" t="s">
        <v>19</v>
      </c>
      <c r="F1133" s="239" t="s">
        <v>83</v>
      </c>
      <c r="G1133" s="237"/>
      <c r="H1133" s="240">
        <v>1</v>
      </c>
      <c r="I1133" s="241"/>
      <c r="J1133" s="237"/>
      <c r="K1133" s="237"/>
      <c r="L1133" s="242"/>
      <c r="M1133" s="243"/>
      <c r="N1133" s="244"/>
      <c r="O1133" s="244"/>
      <c r="P1133" s="244"/>
      <c r="Q1133" s="244"/>
      <c r="R1133" s="244"/>
      <c r="S1133" s="244"/>
      <c r="T1133" s="245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46" t="s">
        <v>156</v>
      </c>
      <c r="AU1133" s="246" t="s">
        <v>85</v>
      </c>
      <c r="AV1133" s="14" t="s">
        <v>85</v>
      </c>
      <c r="AW1133" s="14" t="s">
        <v>37</v>
      </c>
      <c r="AX1133" s="14" t="s">
        <v>75</v>
      </c>
      <c r="AY1133" s="246" t="s">
        <v>145</v>
      </c>
    </row>
    <row r="1134" s="16" customFormat="1">
      <c r="A1134" s="16"/>
      <c r="B1134" s="258"/>
      <c r="C1134" s="259"/>
      <c r="D1134" s="227" t="s">
        <v>156</v>
      </c>
      <c r="E1134" s="260" t="s">
        <v>19</v>
      </c>
      <c r="F1134" s="261" t="s">
        <v>166</v>
      </c>
      <c r="G1134" s="259"/>
      <c r="H1134" s="262">
        <v>1</v>
      </c>
      <c r="I1134" s="263"/>
      <c r="J1134" s="259"/>
      <c r="K1134" s="259"/>
      <c r="L1134" s="264"/>
      <c r="M1134" s="265"/>
      <c r="N1134" s="266"/>
      <c r="O1134" s="266"/>
      <c r="P1134" s="266"/>
      <c r="Q1134" s="266"/>
      <c r="R1134" s="266"/>
      <c r="S1134" s="266"/>
      <c r="T1134" s="267"/>
      <c r="U1134" s="16"/>
      <c r="V1134" s="16"/>
      <c r="W1134" s="16"/>
      <c r="X1134" s="16"/>
      <c r="Y1134" s="16"/>
      <c r="Z1134" s="16"/>
      <c r="AA1134" s="16"/>
      <c r="AB1134" s="16"/>
      <c r="AC1134" s="16"/>
      <c r="AD1134" s="16"/>
      <c r="AE1134" s="16"/>
      <c r="AT1134" s="268" t="s">
        <v>156</v>
      </c>
      <c r="AU1134" s="268" t="s">
        <v>85</v>
      </c>
      <c r="AV1134" s="16" t="s">
        <v>152</v>
      </c>
      <c r="AW1134" s="16" t="s">
        <v>37</v>
      </c>
      <c r="AX1134" s="16" t="s">
        <v>83</v>
      </c>
      <c r="AY1134" s="268" t="s">
        <v>145</v>
      </c>
    </row>
    <row r="1135" s="2" customFormat="1" ht="24.15" customHeight="1">
      <c r="A1135" s="41"/>
      <c r="B1135" s="42"/>
      <c r="C1135" s="207" t="s">
        <v>1331</v>
      </c>
      <c r="D1135" s="207" t="s">
        <v>147</v>
      </c>
      <c r="E1135" s="208" t="s">
        <v>1332</v>
      </c>
      <c r="F1135" s="209" t="s">
        <v>1333</v>
      </c>
      <c r="G1135" s="210" t="s">
        <v>611</v>
      </c>
      <c r="H1135" s="211">
        <v>1</v>
      </c>
      <c r="I1135" s="212"/>
      <c r="J1135" s="213">
        <f>ROUND(I1135*H1135,2)</f>
        <v>0</v>
      </c>
      <c r="K1135" s="209" t="s">
        <v>151</v>
      </c>
      <c r="L1135" s="47"/>
      <c r="M1135" s="214" t="s">
        <v>19</v>
      </c>
      <c r="N1135" s="215" t="s">
        <v>46</v>
      </c>
      <c r="O1135" s="87"/>
      <c r="P1135" s="216">
        <f>O1135*H1135</f>
        <v>0</v>
      </c>
      <c r="Q1135" s="216">
        <v>0.084809999999999996</v>
      </c>
      <c r="R1135" s="216">
        <f>Q1135*H1135</f>
        <v>0.084809999999999996</v>
      </c>
      <c r="S1135" s="216">
        <v>0</v>
      </c>
      <c r="T1135" s="217">
        <f>S1135*H1135</f>
        <v>0</v>
      </c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R1135" s="218" t="s">
        <v>261</v>
      </c>
      <c r="AT1135" s="218" t="s">
        <v>147</v>
      </c>
      <c r="AU1135" s="218" t="s">
        <v>85</v>
      </c>
      <c r="AY1135" s="20" t="s">
        <v>145</v>
      </c>
      <c r="BE1135" s="219">
        <f>IF(N1135="základní",J1135,0)</f>
        <v>0</v>
      </c>
      <c r="BF1135" s="219">
        <f>IF(N1135="snížená",J1135,0)</f>
        <v>0</v>
      </c>
      <c r="BG1135" s="219">
        <f>IF(N1135="zákl. přenesená",J1135,0)</f>
        <v>0</v>
      </c>
      <c r="BH1135" s="219">
        <f>IF(N1135="sníž. přenesená",J1135,0)</f>
        <v>0</v>
      </c>
      <c r="BI1135" s="219">
        <f>IF(N1135="nulová",J1135,0)</f>
        <v>0</v>
      </c>
      <c r="BJ1135" s="20" t="s">
        <v>83</v>
      </c>
      <c r="BK1135" s="219">
        <f>ROUND(I1135*H1135,2)</f>
        <v>0</v>
      </c>
      <c r="BL1135" s="20" t="s">
        <v>261</v>
      </c>
      <c r="BM1135" s="218" t="s">
        <v>1334</v>
      </c>
    </row>
    <row r="1136" s="2" customFormat="1">
      <c r="A1136" s="41"/>
      <c r="B1136" s="42"/>
      <c r="C1136" s="43"/>
      <c r="D1136" s="220" t="s">
        <v>154</v>
      </c>
      <c r="E1136" s="43"/>
      <c r="F1136" s="221" t="s">
        <v>1335</v>
      </c>
      <c r="G1136" s="43"/>
      <c r="H1136" s="43"/>
      <c r="I1136" s="222"/>
      <c r="J1136" s="43"/>
      <c r="K1136" s="43"/>
      <c r="L1136" s="47"/>
      <c r="M1136" s="223"/>
      <c r="N1136" s="224"/>
      <c r="O1136" s="87"/>
      <c r="P1136" s="87"/>
      <c r="Q1136" s="87"/>
      <c r="R1136" s="87"/>
      <c r="S1136" s="87"/>
      <c r="T1136" s="88"/>
      <c r="U1136" s="41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T1136" s="20" t="s">
        <v>154</v>
      </c>
      <c r="AU1136" s="20" t="s">
        <v>85</v>
      </c>
    </row>
    <row r="1137" s="13" customFormat="1">
      <c r="A1137" s="13"/>
      <c r="B1137" s="225"/>
      <c r="C1137" s="226"/>
      <c r="D1137" s="227" t="s">
        <v>156</v>
      </c>
      <c r="E1137" s="228" t="s">
        <v>19</v>
      </c>
      <c r="F1137" s="229" t="s">
        <v>243</v>
      </c>
      <c r="G1137" s="226"/>
      <c r="H1137" s="228" t="s">
        <v>19</v>
      </c>
      <c r="I1137" s="230"/>
      <c r="J1137" s="226"/>
      <c r="K1137" s="226"/>
      <c r="L1137" s="231"/>
      <c r="M1137" s="232"/>
      <c r="N1137" s="233"/>
      <c r="O1137" s="233"/>
      <c r="P1137" s="233"/>
      <c r="Q1137" s="233"/>
      <c r="R1137" s="233"/>
      <c r="S1137" s="233"/>
      <c r="T1137" s="234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5" t="s">
        <v>156</v>
      </c>
      <c r="AU1137" s="235" t="s">
        <v>85</v>
      </c>
      <c r="AV1137" s="13" t="s">
        <v>83</v>
      </c>
      <c r="AW1137" s="13" t="s">
        <v>37</v>
      </c>
      <c r="AX1137" s="13" t="s">
        <v>75</v>
      </c>
      <c r="AY1137" s="235" t="s">
        <v>145</v>
      </c>
    </row>
    <row r="1138" s="14" customFormat="1">
      <c r="A1138" s="14"/>
      <c r="B1138" s="236"/>
      <c r="C1138" s="237"/>
      <c r="D1138" s="227" t="s">
        <v>156</v>
      </c>
      <c r="E1138" s="238" t="s">
        <v>19</v>
      </c>
      <c r="F1138" s="239" t="s">
        <v>83</v>
      </c>
      <c r="G1138" s="237"/>
      <c r="H1138" s="240">
        <v>1</v>
      </c>
      <c r="I1138" s="241"/>
      <c r="J1138" s="237"/>
      <c r="K1138" s="237"/>
      <c r="L1138" s="242"/>
      <c r="M1138" s="243"/>
      <c r="N1138" s="244"/>
      <c r="O1138" s="244"/>
      <c r="P1138" s="244"/>
      <c r="Q1138" s="244"/>
      <c r="R1138" s="244"/>
      <c r="S1138" s="244"/>
      <c r="T1138" s="245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46" t="s">
        <v>156</v>
      </c>
      <c r="AU1138" s="246" t="s">
        <v>85</v>
      </c>
      <c r="AV1138" s="14" t="s">
        <v>85</v>
      </c>
      <c r="AW1138" s="14" t="s">
        <v>37</v>
      </c>
      <c r="AX1138" s="14" t="s">
        <v>75</v>
      </c>
      <c r="AY1138" s="246" t="s">
        <v>145</v>
      </c>
    </row>
    <row r="1139" s="16" customFormat="1">
      <c r="A1139" s="16"/>
      <c r="B1139" s="258"/>
      <c r="C1139" s="259"/>
      <c r="D1139" s="227" t="s">
        <v>156</v>
      </c>
      <c r="E1139" s="260" t="s">
        <v>19</v>
      </c>
      <c r="F1139" s="261" t="s">
        <v>166</v>
      </c>
      <c r="G1139" s="259"/>
      <c r="H1139" s="262">
        <v>1</v>
      </c>
      <c r="I1139" s="263"/>
      <c r="J1139" s="259"/>
      <c r="K1139" s="259"/>
      <c r="L1139" s="264"/>
      <c r="M1139" s="265"/>
      <c r="N1139" s="266"/>
      <c r="O1139" s="266"/>
      <c r="P1139" s="266"/>
      <c r="Q1139" s="266"/>
      <c r="R1139" s="266"/>
      <c r="S1139" s="266"/>
      <c r="T1139" s="267"/>
      <c r="U1139" s="16"/>
      <c r="V1139" s="16"/>
      <c r="W1139" s="16"/>
      <c r="X1139" s="16"/>
      <c r="Y1139" s="16"/>
      <c r="Z1139" s="16"/>
      <c r="AA1139" s="16"/>
      <c r="AB1139" s="16"/>
      <c r="AC1139" s="16"/>
      <c r="AD1139" s="16"/>
      <c r="AE1139" s="16"/>
      <c r="AT1139" s="268" t="s">
        <v>156</v>
      </c>
      <c r="AU1139" s="268" t="s">
        <v>85</v>
      </c>
      <c r="AV1139" s="16" t="s">
        <v>152</v>
      </c>
      <c r="AW1139" s="16" t="s">
        <v>37</v>
      </c>
      <c r="AX1139" s="16" t="s">
        <v>83</v>
      </c>
      <c r="AY1139" s="268" t="s">
        <v>145</v>
      </c>
    </row>
    <row r="1140" s="2" customFormat="1" ht="24.15" customHeight="1">
      <c r="A1140" s="41"/>
      <c r="B1140" s="42"/>
      <c r="C1140" s="207" t="s">
        <v>1336</v>
      </c>
      <c r="D1140" s="207" t="s">
        <v>147</v>
      </c>
      <c r="E1140" s="208" t="s">
        <v>1337</v>
      </c>
      <c r="F1140" s="209" t="s">
        <v>1338</v>
      </c>
      <c r="G1140" s="210" t="s">
        <v>611</v>
      </c>
      <c r="H1140" s="211">
        <v>1</v>
      </c>
      <c r="I1140" s="212"/>
      <c r="J1140" s="213">
        <f>ROUND(I1140*H1140,2)</f>
        <v>0</v>
      </c>
      <c r="K1140" s="209" t="s">
        <v>151</v>
      </c>
      <c r="L1140" s="47"/>
      <c r="M1140" s="214" t="s">
        <v>19</v>
      </c>
      <c r="N1140" s="215" t="s">
        <v>46</v>
      </c>
      <c r="O1140" s="87"/>
      <c r="P1140" s="216">
        <f>O1140*H1140</f>
        <v>0</v>
      </c>
      <c r="Q1140" s="216">
        <v>0.0068300000000000001</v>
      </c>
      <c r="R1140" s="216">
        <f>Q1140*H1140</f>
        <v>0.0068300000000000001</v>
      </c>
      <c r="S1140" s="216">
        <v>0</v>
      </c>
      <c r="T1140" s="217">
        <f>S1140*H1140</f>
        <v>0</v>
      </c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R1140" s="218" t="s">
        <v>261</v>
      </c>
      <c r="AT1140" s="218" t="s">
        <v>147</v>
      </c>
      <c r="AU1140" s="218" t="s">
        <v>85</v>
      </c>
      <c r="AY1140" s="20" t="s">
        <v>145</v>
      </c>
      <c r="BE1140" s="219">
        <f>IF(N1140="základní",J1140,0)</f>
        <v>0</v>
      </c>
      <c r="BF1140" s="219">
        <f>IF(N1140="snížená",J1140,0)</f>
        <v>0</v>
      </c>
      <c r="BG1140" s="219">
        <f>IF(N1140="zákl. přenesená",J1140,0)</f>
        <v>0</v>
      </c>
      <c r="BH1140" s="219">
        <f>IF(N1140="sníž. přenesená",J1140,0)</f>
        <v>0</v>
      </c>
      <c r="BI1140" s="219">
        <f>IF(N1140="nulová",J1140,0)</f>
        <v>0</v>
      </c>
      <c r="BJ1140" s="20" t="s">
        <v>83</v>
      </c>
      <c r="BK1140" s="219">
        <f>ROUND(I1140*H1140,2)</f>
        <v>0</v>
      </c>
      <c r="BL1140" s="20" t="s">
        <v>261</v>
      </c>
      <c r="BM1140" s="218" t="s">
        <v>1339</v>
      </c>
    </row>
    <row r="1141" s="2" customFormat="1">
      <c r="A1141" s="41"/>
      <c r="B1141" s="42"/>
      <c r="C1141" s="43"/>
      <c r="D1141" s="220" t="s">
        <v>154</v>
      </c>
      <c r="E1141" s="43"/>
      <c r="F1141" s="221" t="s">
        <v>1340</v>
      </c>
      <c r="G1141" s="43"/>
      <c r="H1141" s="43"/>
      <c r="I1141" s="222"/>
      <c r="J1141" s="43"/>
      <c r="K1141" s="43"/>
      <c r="L1141" s="47"/>
      <c r="M1141" s="223"/>
      <c r="N1141" s="224"/>
      <c r="O1141" s="87"/>
      <c r="P1141" s="87"/>
      <c r="Q1141" s="87"/>
      <c r="R1141" s="87"/>
      <c r="S1141" s="87"/>
      <c r="T1141" s="88"/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T1141" s="20" t="s">
        <v>154</v>
      </c>
      <c r="AU1141" s="20" t="s">
        <v>85</v>
      </c>
    </row>
    <row r="1142" s="13" customFormat="1">
      <c r="A1142" s="13"/>
      <c r="B1142" s="225"/>
      <c r="C1142" s="226"/>
      <c r="D1142" s="227" t="s">
        <v>156</v>
      </c>
      <c r="E1142" s="228" t="s">
        <v>19</v>
      </c>
      <c r="F1142" s="229" t="s">
        <v>243</v>
      </c>
      <c r="G1142" s="226"/>
      <c r="H1142" s="228" t="s">
        <v>19</v>
      </c>
      <c r="I1142" s="230"/>
      <c r="J1142" s="226"/>
      <c r="K1142" s="226"/>
      <c r="L1142" s="231"/>
      <c r="M1142" s="232"/>
      <c r="N1142" s="233"/>
      <c r="O1142" s="233"/>
      <c r="P1142" s="233"/>
      <c r="Q1142" s="233"/>
      <c r="R1142" s="233"/>
      <c r="S1142" s="233"/>
      <c r="T1142" s="234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5" t="s">
        <v>156</v>
      </c>
      <c r="AU1142" s="235" t="s">
        <v>85</v>
      </c>
      <c r="AV1142" s="13" t="s">
        <v>83</v>
      </c>
      <c r="AW1142" s="13" t="s">
        <v>37</v>
      </c>
      <c r="AX1142" s="13" t="s">
        <v>75</v>
      </c>
      <c r="AY1142" s="235" t="s">
        <v>145</v>
      </c>
    </row>
    <row r="1143" s="14" customFormat="1">
      <c r="A1143" s="14"/>
      <c r="B1143" s="236"/>
      <c r="C1143" s="237"/>
      <c r="D1143" s="227" t="s">
        <v>156</v>
      </c>
      <c r="E1143" s="238" t="s">
        <v>19</v>
      </c>
      <c r="F1143" s="239" t="s">
        <v>83</v>
      </c>
      <c r="G1143" s="237"/>
      <c r="H1143" s="240">
        <v>1</v>
      </c>
      <c r="I1143" s="241"/>
      <c r="J1143" s="237"/>
      <c r="K1143" s="237"/>
      <c r="L1143" s="242"/>
      <c r="M1143" s="243"/>
      <c r="N1143" s="244"/>
      <c r="O1143" s="244"/>
      <c r="P1143" s="244"/>
      <c r="Q1143" s="244"/>
      <c r="R1143" s="244"/>
      <c r="S1143" s="244"/>
      <c r="T1143" s="245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6" t="s">
        <v>156</v>
      </c>
      <c r="AU1143" s="246" t="s">
        <v>85</v>
      </c>
      <c r="AV1143" s="14" t="s">
        <v>85</v>
      </c>
      <c r="AW1143" s="14" t="s">
        <v>37</v>
      </c>
      <c r="AX1143" s="14" t="s">
        <v>75</v>
      </c>
      <c r="AY1143" s="246" t="s">
        <v>145</v>
      </c>
    </row>
    <row r="1144" s="16" customFormat="1">
      <c r="A1144" s="16"/>
      <c r="B1144" s="258"/>
      <c r="C1144" s="259"/>
      <c r="D1144" s="227" t="s">
        <v>156</v>
      </c>
      <c r="E1144" s="260" t="s">
        <v>19</v>
      </c>
      <c r="F1144" s="261" t="s">
        <v>166</v>
      </c>
      <c r="G1144" s="259"/>
      <c r="H1144" s="262">
        <v>1</v>
      </c>
      <c r="I1144" s="263"/>
      <c r="J1144" s="259"/>
      <c r="K1144" s="259"/>
      <c r="L1144" s="264"/>
      <c r="M1144" s="265"/>
      <c r="N1144" s="266"/>
      <c r="O1144" s="266"/>
      <c r="P1144" s="266"/>
      <c r="Q1144" s="266"/>
      <c r="R1144" s="266"/>
      <c r="S1144" s="266"/>
      <c r="T1144" s="267"/>
      <c r="U1144" s="16"/>
      <c r="V1144" s="16"/>
      <c r="W1144" s="16"/>
      <c r="X1144" s="16"/>
      <c r="Y1144" s="16"/>
      <c r="Z1144" s="16"/>
      <c r="AA1144" s="16"/>
      <c r="AB1144" s="16"/>
      <c r="AC1144" s="16"/>
      <c r="AD1144" s="16"/>
      <c r="AE1144" s="16"/>
      <c r="AT1144" s="268" t="s">
        <v>156</v>
      </c>
      <c r="AU1144" s="268" t="s">
        <v>85</v>
      </c>
      <c r="AV1144" s="16" t="s">
        <v>152</v>
      </c>
      <c r="AW1144" s="16" t="s">
        <v>37</v>
      </c>
      <c r="AX1144" s="16" t="s">
        <v>83</v>
      </c>
      <c r="AY1144" s="268" t="s">
        <v>145</v>
      </c>
    </row>
    <row r="1145" s="2" customFormat="1" ht="21.75" customHeight="1">
      <c r="A1145" s="41"/>
      <c r="B1145" s="42"/>
      <c r="C1145" s="207" t="s">
        <v>1341</v>
      </c>
      <c r="D1145" s="207" t="s">
        <v>147</v>
      </c>
      <c r="E1145" s="208" t="s">
        <v>1342</v>
      </c>
      <c r="F1145" s="209" t="s">
        <v>1343</v>
      </c>
      <c r="G1145" s="210" t="s">
        <v>611</v>
      </c>
      <c r="H1145" s="211">
        <v>1</v>
      </c>
      <c r="I1145" s="212"/>
      <c r="J1145" s="213">
        <f>ROUND(I1145*H1145,2)</f>
        <v>0</v>
      </c>
      <c r="K1145" s="209" t="s">
        <v>151</v>
      </c>
      <c r="L1145" s="47"/>
      <c r="M1145" s="214" t="s">
        <v>19</v>
      </c>
      <c r="N1145" s="215" t="s">
        <v>46</v>
      </c>
      <c r="O1145" s="87"/>
      <c r="P1145" s="216">
        <f>O1145*H1145</f>
        <v>0</v>
      </c>
      <c r="Q1145" s="216">
        <v>0.0018799999999999999</v>
      </c>
      <c r="R1145" s="216">
        <f>Q1145*H1145</f>
        <v>0.0018799999999999999</v>
      </c>
      <c r="S1145" s="216">
        <v>0</v>
      </c>
      <c r="T1145" s="217">
        <f>S1145*H1145</f>
        <v>0</v>
      </c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R1145" s="218" t="s">
        <v>261</v>
      </c>
      <c r="AT1145" s="218" t="s">
        <v>147</v>
      </c>
      <c r="AU1145" s="218" t="s">
        <v>85</v>
      </c>
      <c r="AY1145" s="20" t="s">
        <v>145</v>
      </c>
      <c r="BE1145" s="219">
        <f>IF(N1145="základní",J1145,0)</f>
        <v>0</v>
      </c>
      <c r="BF1145" s="219">
        <f>IF(N1145="snížená",J1145,0)</f>
        <v>0</v>
      </c>
      <c r="BG1145" s="219">
        <f>IF(N1145="zákl. přenesená",J1145,0)</f>
        <v>0</v>
      </c>
      <c r="BH1145" s="219">
        <f>IF(N1145="sníž. přenesená",J1145,0)</f>
        <v>0</v>
      </c>
      <c r="BI1145" s="219">
        <f>IF(N1145="nulová",J1145,0)</f>
        <v>0</v>
      </c>
      <c r="BJ1145" s="20" t="s">
        <v>83</v>
      </c>
      <c r="BK1145" s="219">
        <f>ROUND(I1145*H1145,2)</f>
        <v>0</v>
      </c>
      <c r="BL1145" s="20" t="s">
        <v>261</v>
      </c>
      <c r="BM1145" s="218" t="s">
        <v>1344</v>
      </c>
    </row>
    <row r="1146" s="2" customFormat="1">
      <c r="A1146" s="41"/>
      <c r="B1146" s="42"/>
      <c r="C1146" s="43"/>
      <c r="D1146" s="220" t="s">
        <v>154</v>
      </c>
      <c r="E1146" s="43"/>
      <c r="F1146" s="221" t="s">
        <v>1345</v>
      </c>
      <c r="G1146" s="43"/>
      <c r="H1146" s="43"/>
      <c r="I1146" s="222"/>
      <c r="J1146" s="43"/>
      <c r="K1146" s="43"/>
      <c r="L1146" s="47"/>
      <c r="M1146" s="223"/>
      <c r="N1146" s="224"/>
      <c r="O1146" s="87"/>
      <c r="P1146" s="87"/>
      <c r="Q1146" s="87"/>
      <c r="R1146" s="87"/>
      <c r="S1146" s="87"/>
      <c r="T1146" s="88"/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T1146" s="20" t="s">
        <v>154</v>
      </c>
      <c r="AU1146" s="20" t="s">
        <v>85</v>
      </c>
    </row>
    <row r="1147" s="2" customFormat="1">
      <c r="A1147" s="41"/>
      <c r="B1147" s="42"/>
      <c r="C1147" s="43"/>
      <c r="D1147" s="227" t="s">
        <v>1307</v>
      </c>
      <c r="E1147" s="43"/>
      <c r="F1147" s="280" t="s">
        <v>1346</v>
      </c>
      <c r="G1147" s="43"/>
      <c r="H1147" s="43"/>
      <c r="I1147" s="222"/>
      <c r="J1147" s="43"/>
      <c r="K1147" s="43"/>
      <c r="L1147" s="47"/>
      <c r="M1147" s="223"/>
      <c r="N1147" s="224"/>
      <c r="O1147" s="87"/>
      <c r="P1147" s="87"/>
      <c r="Q1147" s="87"/>
      <c r="R1147" s="87"/>
      <c r="S1147" s="87"/>
      <c r="T1147" s="88"/>
      <c r="U1147" s="41"/>
      <c r="V1147" s="41"/>
      <c r="W1147" s="41"/>
      <c r="X1147" s="41"/>
      <c r="Y1147" s="41"/>
      <c r="Z1147" s="41"/>
      <c r="AA1147" s="41"/>
      <c r="AB1147" s="41"/>
      <c r="AC1147" s="41"/>
      <c r="AD1147" s="41"/>
      <c r="AE1147" s="41"/>
      <c r="AT1147" s="20" t="s">
        <v>1307</v>
      </c>
      <c r="AU1147" s="20" t="s">
        <v>85</v>
      </c>
    </row>
    <row r="1148" s="2" customFormat="1" ht="33" customHeight="1">
      <c r="A1148" s="41"/>
      <c r="B1148" s="42"/>
      <c r="C1148" s="207" t="s">
        <v>1347</v>
      </c>
      <c r="D1148" s="207" t="s">
        <v>147</v>
      </c>
      <c r="E1148" s="208" t="s">
        <v>1348</v>
      </c>
      <c r="F1148" s="209" t="s">
        <v>1349</v>
      </c>
      <c r="G1148" s="210" t="s">
        <v>611</v>
      </c>
      <c r="H1148" s="211">
        <v>2</v>
      </c>
      <c r="I1148" s="212"/>
      <c r="J1148" s="213">
        <f>ROUND(I1148*H1148,2)</f>
        <v>0</v>
      </c>
      <c r="K1148" s="209" t="s">
        <v>151</v>
      </c>
      <c r="L1148" s="47"/>
      <c r="M1148" s="214" t="s">
        <v>19</v>
      </c>
      <c r="N1148" s="215" t="s">
        <v>46</v>
      </c>
      <c r="O1148" s="87"/>
      <c r="P1148" s="216">
        <f>O1148*H1148</f>
        <v>0</v>
      </c>
      <c r="Q1148" s="216">
        <v>0.0028800000000000002</v>
      </c>
      <c r="R1148" s="216">
        <f>Q1148*H1148</f>
        <v>0.0057600000000000004</v>
      </c>
      <c r="S1148" s="216">
        <v>0</v>
      </c>
      <c r="T1148" s="217">
        <f>S1148*H1148</f>
        <v>0</v>
      </c>
      <c r="U1148" s="41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R1148" s="218" t="s">
        <v>261</v>
      </c>
      <c r="AT1148" s="218" t="s">
        <v>147</v>
      </c>
      <c r="AU1148" s="218" t="s">
        <v>85</v>
      </c>
      <c r="AY1148" s="20" t="s">
        <v>145</v>
      </c>
      <c r="BE1148" s="219">
        <f>IF(N1148="základní",J1148,0)</f>
        <v>0</v>
      </c>
      <c r="BF1148" s="219">
        <f>IF(N1148="snížená",J1148,0)</f>
        <v>0</v>
      </c>
      <c r="BG1148" s="219">
        <f>IF(N1148="zákl. přenesená",J1148,0)</f>
        <v>0</v>
      </c>
      <c r="BH1148" s="219">
        <f>IF(N1148="sníž. přenesená",J1148,0)</f>
        <v>0</v>
      </c>
      <c r="BI1148" s="219">
        <f>IF(N1148="nulová",J1148,0)</f>
        <v>0</v>
      </c>
      <c r="BJ1148" s="20" t="s">
        <v>83</v>
      </c>
      <c r="BK1148" s="219">
        <f>ROUND(I1148*H1148,2)</f>
        <v>0</v>
      </c>
      <c r="BL1148" s="20" t="s">
        <v>261</v>
      </c>
      <c r="BM1148" s="218" t="s">
        <v>1350</v>
      </c>
    </row>
    <row r="1149" s="2" customFormat="1">
      <c r="A1149" s="41"/>
      <c r="B1149" s="42"/>
      <c r="C1149" s="43"/>
      <c r="D1149" s="220" t="s">
        <v>154</v>
      </c>
      <c r="E1149" s="43"/>
      <c r="F1149" s="221" t="s">
        <v>1351</v>
      </c>
      <c r="G1149" s="43"/>
      <c r="H1149" s="43"/>
      <c r="I1149" s="222"/>
      <c r="J1149" s="43"/>
      <c r="K1149" s="43"/>
      <c r="L1149" s="47"/>
      <c r="M1149" s="223"/>
      <c r="N1149" s="224"/>
      <c r="O1149" s="87"/>
      <c r="P1149" s="87"/>
      <c r="Q1149" s="87"/>
      <c r="R1149" s="87"/>
      <c r="S1149" s="87"/>
      <c r="T1149" s="88"/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T1149" s="20" t="s">
        <v>154</v>
      </c>
      <c r="AU1149" s="20" t="s">
        <v>85</v>
      </c>
    </row>
    <row r="1150" s="13" customFormat="1">
      <c r="A1150" s="13"/>
      <c r="B1150" s="225"/>
      <c r="C1150" s="226"/>
      <c r="D1150" s="227" t="s">
        <v>156</v>
      </c>
      <c r="E1150" s="228" t="s">
        <v>19</v>
      </c>
      <c r="F1150" s="229" t="s">
        <v>243</v>
      </c>
      <c r="G1150" s="226"/>
      <c r="H1150" s="228" t="s">
        <v>19</v>
      </c>
      <c r="I1150" s="230"/>
      <c r="J1150" s="226"/>
      <c r="K1150" s="226"/>
      <c r="L1150" s="231"/>
      <c r="M1150" s="232"/>
      <c r="N1150" s="233"/>
      <c r="O1150" s="233"/>
      <c r="P1150" s="233"/>
      <c r="Q1150" s="233"/>
      <c r="R1150" s="233"/>
      <c r="S1150" s="233"/>
      <c r="T1150" s="234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5" t="s">
        <v>156</v>
      </c>
      <c r="AU1150" s="235" t="s">
        <v>85</v>
      </c>
      <c r="AV1150" s="13" t="s">
        <v>83</v>
      </c>
      <c r="AW1150" s="13" t="s">
        <v>37</v>
      </c>
      <c r="AX1150" s="13" t="s">
        <v>75</v>
      </c>
      <c r="AY1150" s="235" t="s">
        <v>145</v>
      </c>
    </row>
    <row r="1151" s="14" customFormat="1">
      <c r="A1151" s="14"/>
      <c r="B1151" s="236"/>
      <c r="C1151" s="237"/>
      <c r="D1151" s="227" t="s">
        <v>156</v>
      </c>
      <c r="E1151" s="238" t="s">
        <v>19</v>
      </c>
      <c r="F1151" s="239" t="s">
        <v>85</v>
      </c>
      <c r="G1151" s="237"/>
      <c r="H1151" s="240">
        <v>2</v>
      </c>
      <c r="I1151" s="241"/>
      <c r="J1151" s="237"/>
      <c r="K1151" s="237"/>
      <c r="L1151" s="242"/>
      <c r="M1151" s="243"/>
      <c r="N1151" s="244"/>
      <c r="O1151" s="244"/>
      <c r="P1151" s="244"/>
      <c r="Q1151" s="244"/>
      <c r="R1151" s="244"/>
      <c r="S1151" s="244"/>
      <c r="T1151" s="245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6" t="s">
        <v>156</v>
      </c>
      <c r="AU1151" s="246" t="s">
        <v>85</v>
      </c>
      <c r="AV1151" s="14" t="s">
        <v>85</v>
      </c>
      <c r="AW1151" s="14" t="s">
        <v>37</v>
      </c>
      <c r="AX1151" s="14" t="s">
        <v>75</v>
      </c>
      <c r="AY1151" s="246" t="s">
        <v>145</v>
      </c>
    </row>
    <row r="1152" s="16" customFormat="1">
      <c r="A1152" s="16"/>
      <c r="B1152" s="258"/>
      <c r="C1152" s="259"/>
      <c r="D1152" s="227" t="s">
        <v>156</v>
      </c>
      <c r="E1152" s="260" t="s">
        <v>19</v>
      </c>
      <c r="F1152" s="261" t="s">
        <v>166</v>
      </c>
      <c r="G1152" s="259"/>
      <c r="H1152" s="262">
        <v>2</v>
      </c>
      <c r="I1152" s="263"/>
      <c r="J1152" s="259"/>
      <c r="K1152" s="259"/>
      <c r="L1152" s="264"/>
      <c r="M1152" s="265"/>
      <c r="N1152" s="266"/>
      <c r="O1152" s="266"/>
      <c r="P1152" s="266"/>
      <c r="Q1152" s="266"/>
      <c r="R1152" s="266"/>
      <c r="S1152" s="266"/>
      <c r="T1152" s="267"/>
      <c r="U1152" s="16"/>
      <c r="V1152" s="16"/>
      <c r="W1152" s="16"/>
      <c r="X1152" s="16"/>
      <c r="Y1152" s="16"/>
      <c r="Z1152" s="16"/>
      <c r="AA1152" s="16"/>
      <c r="AB1152" s="16"/>
      <c r="AC1152" s="16"/>
      <c r="AD1152" s="16"/>
      <c r="AE1152" s="16"/>
      <c r="AT1152" s="268" t="s">
        <v>156</v>
      </c>
      <c r="AU1152" s="268" t="s">
        <v>85</v>
      </c>
      <c r="AV1152" s="16" t="s">
        <v>152</v>
      </c>
      <c r="AW1152" s="16" t="s">
        <v>37</v>
      </c>
      <c r="AX1152" s="16" t="s">
        <v>83</v>
      </c>
      <c r="AY1152" s="268" t="s">
        <v>145</v>
      </c>
    </row>
    <row r="1153" s="2" customFormat="1" ht="16.5" customHeight="1">
      <c r="A1153" s="41"/>
      <c r="B1153" s="42"/>
      <c r="C1153" s="207" t="s">
        <v>1352</v>
      </c>
      <c r="D1153" s="207" t="s">
        <v>147</v>
      </c>
      <c r="E1153" s="208" t="s">
        <v>1353</v>
      </c>
      <c r="F1153" s="209" t="s">
        <v>1354</v>
      </c>
      <c r="G1153" s="210" t="s">
        <v>611</v>
      </c>
      <c r="H1153" s="211">
        <v>1</v>
      </c>
      <c r="I1153" s="212"/>
      <c r="J1153" s="213">
        <f>ROUND(I1153*H1153,2)</f>
        <v>0</v>
      </c>
      <c r="K1153" s="209" t="s">
        <v>151</v>
      </c>
      <c r="L1153" s="47"/>
      <c r="M1153" s="214" t="s">
        <v>19</v>
      </c>
      <c r="N1153" s="215" t="s">
        <v>46</v>
      </c>
      <c r="O1153" s="87"/>
      <c r="P1153" s="216">
        <f>O1153*H1153</f>
        <v>0</v>
      </c>
      <c r="Q1153" s="216">
        <v>0.00122</v>
      </c>
      <c r="R1153" s="216">
        <f>Q1153*H1153</f>
        <v>0.00122</v>
      </c>
      <c r="S1153" s="216">
        <v>0</v>
      </c>
      <c r="T1153" s="217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18" t="s">
        <v>261</v>
      </c>
      <c r="AT1153" s="218" t="s">
        <v>147</v>
      </c>
      <c r="AU1153" s="218" t="s">
        <v>85</v>
      </c>
      <c r="AY1153" s="20" t="s">
        <v>145</v>
      </c>
      <c r="BE1153" s="219">
        <f>IF(N1153="základní",J1153,0)</f>
        <v>0</v>
      </c>
      <c r="BF1153" s="219">
        <f>IF(N1153="snížená",J1153,0)</f>
        <v>0</v>
      </c>
      <c r="BG1153" s="219">
        <f>IF(N1153="zákl. přenesená",J1153,0)</f>
        <v>0</v>
      </c>
      <c r="BH1153" s="219">
        <f>IF(N1153="sníž. přenesená",J1153,0)</f>
        <v>0</v>
      </c>
      <c r="BI1153" s="219">
        <f>IF(N1153="nulová",J1153,0)</f>
        <v>0</v>
      </c>
      <c r="BJ1153" s="20" t="s">
        <v>83</v>
      </c>
      <c r="BK1153" s="219">
        <f>ROUND(I1153*H1153,2)</f>
        <v>0</v>
      </c>
      <c r="BL1153" s="20" t="s">
        <v>261</v>
      </c>
      <c r="BM1153" s="218" t="s">
        <v>1355</v>
      </c>
    </row>
    <row r="1154" s="2" customFormat="1">
      <c r="A1154" s="41"/>
      <c r="B1154" s="42"/>
      <c r="C1154" s="43"/>
      <c r="D1154" s="220" t="s">
        <v>154</v>
      </c>
      <c r="E1154" s="43"/>
      <c r="F1154" s="221" t="s">
        <v>1356</v>
      </c>
      <c r="G1154" s="43"/>
      <c r="H1154" s="43"/>
      <c r="I1154" s="222"/>
      <c r="J1154" s="43"/>
      <c r="K1154" s="43"/>
      <c r="L1154" s="47"/>
      <c r="M1154" s="223"/>
      <c r="N1154" s="224"/>
      <c r="O1154" s="87"/>
      <c r="P1154" s="87"/>
      <c r="Q1154" s="87"/>
      <c r="R1154" s="87"/>
      <c r="S1154" s="87"/>
      <c r="T1154" s="88"/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T1154" s="20" t="s">
        <v>154</v>
      </c>
      <c r="AU1154" s="20" t="s">
        <v>85</v>
      </c>
    </row>
    <row r="1155" s="13" customFormat="1">
      <c r="A1155" s="13"/>
      <c r="B1155" s="225"/>
      <c r="C1155" s="226"/>
      <c r="D1155" s="227" t="s">
        <v>156</v>
      </c>
      <c r="E1155" s="228" t="s">
        <v>19</v>
      </c>
      <c r="F1155" s="229" t="s">
        <v>243</v>
      </c>
      <c r="G1155" s="226"/>
      <c r="H1155" s="228" t="s">
        <v>19</v>
      </c>
      <c r="I1155" s="230"/>
      <c r="J1155" s="226"/>
      <c r="K1155" s="226"/>
      <c r="L1155" s="231"/>
      <c r="M1155" s="232"/>
      <c r="N1155" s="233"/>
      <c r="O1155" s="233"/>
      <c r="P1155" s="233"/>
      <c r="Q1155" s="233"/>
      <c r="R1155" s="233"/>
      <c r="S1155" s="233"/>
      <c r="T1155" s="234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5" t="s">
        <v>156</v>
      </c>
      <c r="AU1155" s="235" t="s">
        <v>85</v>
      </c>
      <c r="AV1155" s="13" t="s">
        <v>83</v>
      </c>
      <c r="AW1155" s="13" t="s">
        <v>37</v>
      </c>
      <c r="AX1155" s="13" t="s">
        <v>75</v>
      </c>
      <c r="AY1155" s="235" t="s">
        <v>145</v>
      </c>
    </row>
    <row r="1156" s="14" customFormat="1">
      <c r="A1156" s="14"/>
      <c r="B1156" s="236"/>
      <c r="C1156" s="237"/>
      <c r="D1156" s="227" t="s">
        <v>156</v>
      </c>
      <c r="E1156" s="238" t="s">
        <v>19</v>
      </c>
      <c r="F1156" s="239" t="s">
        <v>83</v>
      </c>
      <c r="G1156" s="237"/>
      <c r="H1156" s="240">
        <v>1</v>
      </c>
      <c r="I1156" s="241"/>
      <c r="J1156" s="237"/>
      <c r="K1156" s="237"/>
      <c r="L1156" s="242"/>
      <c r="M1156" s="243"/>
      <c r="N1156" s="244"/>
      <c r="O1156" s="244"/>
      <c r="P1156" s="244"/>
      <c r="Q1156" s="244"/>
      <c r="R1156" s="244"/>
      <c r="S1156" s="244"/>
      <c r="T1156" s="245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6" t="s">
        <v>156</v>
      </c>
      <c r="AU1156" s="246" t="s">
        <v>85</v>
      </c>
      <c r="AV1156" s="14" t="s">
        <v>85</v>
      </c>
      <c r="AW1156" s="14" t="s">
        <v>37</v>
      </c>
      <c r="AX1156" s="14" t="s">
        <v>75</v>
      </c>
      <c r="AY1156" s="246" t="s">
        <v>145</v>
      </c>
    </row>
    <row r="1157" s="16" customFormat="1">
      <c r="A1157" s="16"/>
      <c r="B1157" s="258"/>
      <c r="C1157" s="259"/>
      <c r="D1157" s="227" t="s">
        <v>156</v>
      </c>
      <c r="E1157" s="260" t="s">
        <v>19</v>
      </c>
      <c r="F1157" s="261" t="s">
        <v>166</v>
      </c>
      <c r="G1157" s="259"/>
      <c r="H1157" s="262">
        <v>1</v>
      </c>
      <c r="I1157" s="263"/>
      <c r="J1157" s="259"/>
      <c r="K1157" s="259"/>
      <c r="L1157" s="264"/>
      <c r="M1157" s="265"/>
      <c r="N1157" s="266"/>
      <c r="O1157" s="266"/>
      <c r="P1157" s="266"/>
      <c r="Q1157" s="266"/>
      <c r="R1157" s="266"/>
      <c r="S1157" s="266"/>
      <c r="T1157" s="267"/>
      <c r="U1157" s="16"/>
      <c r="V1157" s="16"/>
      <c r="W1157" s="16"/>
      <c r="X1157" s="16"/>
      <c r="Y1157" s="16"/>
      <c r="Z1157" s="16"/>
      <c r="AA1157" s="16"/>
      <c r="AB1157" s="16"/>
      <c r="AC1157" s="16"/>
      <c r="AD1157" s="16"/>
      <c r="AE1157" s="16"/>
      <c r="AT1157" s="268" t="s">
        <v>156</v>
      </c>
      <c r="AU1157" s="268" t="s">
        <v>85</v>
      </c>
      <c r="AV1157" s="16" t="s">
        <v>152</v>
      </c>
      <c r="AW1157" s="16" t="s">
        <v>37</v>
      </c>
      <c r="AX1157" s="16" t="s">
        <v>83</v>
      </c>
      <c r="AY1157" s="268" t="s">
        <v>145</v>
      </c>
    </row>
    <row r="1158" s="2" customFormat="1" ht="24.15" customHeight="1">
      <c r="A1158" s="41"/>
      <c r="B1158" s="42"/>
      <c r="C1158" s="207" t="s">
        <v>1357</v>
      </c>
      <c r="D1158" s="207" t="s">
        <v>147</v>
      </c>
      <c r="E1158" s="208" t="s">
        <v>1358</v>
      </c>
      <c r="F1158" s="209" t="s">
        <v>1359</v>
      </c>
      <c r="G1158" s="210" t="s">
        <v>720</v>
      </c>
      <c r="H1158" s="279"/>
      <c r="I1158" s="212"/>
      <c r="J1158" s="213">
        <f>ROUND(I1158*H1158,2)</f>
        <v>0</v>
      </c>
      <c r="K1158" s="209" t="s">
        <v>151</v>
      </c>
      <c r="L1158" s="47"/>
      <c r="M1158" s="214" t="s">
        <v>19</v>
      </c>
      <c r="N1158" s="215" t="s">
        <v>46</v>
      </c>
      <c r="O1158" s="87"/>
      <c r="P1158" s="216">
        <f>O1158*H1158</f>
        <v>0</v>
      </c>
      <c r="Q1158" s="216">
        <v>0</v>
      </c>
      <c r="R1158" s="216">
        <f>Q1158*H1158</f>
        <v>0</v>
      </c>
      <c r="S1158" s="216">
        <v>0</v>
      </c>
      <c r="T1158" s="217">
        <f>S1158*H1158</f>
        <v>0</v>
      </c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R1158" s="218" t="s">
        <v>261</v>
      </c>
      <c r="AT1158" s="218" t="s">
        <v>147</v>
      </c>
      <c r="AU1158" s="218" t="s">
        <v>85</v>
      </c>
      <c r="AY1158" s="20" t="s">
        <v>145</v>
      </c>
      <c r="BE1158" s="219">
        <f>IF(N1158="základní",J1158,0)</f>
        <v>0</v>
      </c>
      <c r="BF1158" s="219">
        <f>IF(N1158="snížená",J1158,0)</f>
        <v>0</v>
      </c>
      <c r="BG1158" s="219">
        <f>IF(N1158="zákl. přenesená",J1158,0)</f>
        <v>0</v>
      </c>
      <c r="BH1158" s="219">
        <f>IF(N1158="sníž. přenesená",J1158,0)</f>
        <v>0</v>
      </c>
      <c r="BI1158" s="219">
        <f>IF(N1158="nulová",J1158,0)</f>
        <v>0</v>
      </c>
      <c r="BJ1158" s="20" t="s">
        <v>83</v>
      </c>
      <c r="BK1158" s="219">
        <f>ROUND(I1158*H1158,2)</f>
        <v>0</v>
      </c>
      <c r="BL1158" s="20" t="s">
        <v>261</v>
      </c>
      <c r="BM1158" s="218" t="s">
        <v>1360</v>
      </c>
    </row>
    <row r="1159" s="2" customFormat="1">
      <c r="A1159" s="41"/>
      <c r="B1159" s="42"/>
      <c r="C1159" s="43"/>
      <c r="D1159" s="220" t="s">
        <v>154</v>
      </c>
      <c r="E1159" s="43"/>
      <c r="F1159" s="221" t="s">
        <v>1361</v>
      </c>
      <c r="G1159" s="43"/>
      <c r="H1159" s="43"/>
      <c r="I1159" s="222"/>
      <c r="J1159" s="43"/>
      <c r="K1159" s="43"/>
      <c r="L1159" s="47"/>
      <c r="M1159" s="223"/>
      <c r="N1159" s="224"/>
      <c r="O1159" s="87"/>
      <c r="P1159" s="87"/>
      <c r="Q1159" s="87"/>
      <c r="R1159" s="87"/>
      <c r="S1159" s="87"/>
      <c r="T1159" s="88"/>
      <c r="U1159" s="41"/>
      <c r="V1159" s="41"/>
      <c r="W1159" s="41"/>
      <c r="X1159" s="41"/>
      <c r="Y1159" s="41"/>
      <c r="Z1159" s="41"/>
      <c r="AA1159" s="41"/>
      <c r="AB1159" s="41"/>
      <c r="AC1159" s="41"/>
      <c r="AD1159" s="41"/>
      <c r="AE1159" s="41"/>
      <c r="AT1159" s="20" t="s">
        <v>154</v>
      </c>
      <c r="AU1159" s="20" t="s">
        <v>85</v>
      </c>
    </row>
    <row r="1160" s="12" customFormat="1" ht="22.8" customHeight="1">
      <c r="A1160" s="12"/>
      <c r="B1160" s="191"/>
      <c r="C1160" s="192"/>
      <c r="D1160" s="193" t="s">
        <v>74</v>
      </c>
      <c r="E1160" s="205" t="s">
        <v>1362</v>
      </c>
      <c r="F1160" s="205" t="s">
        <v>1363</v>
      </c>
      <c r="G1160" s="192"/>
      <c r="H1160" s="192"/>
      <c r="I1160" s="195"/>
      <c r="J1160" s="206">
        <f>BK1160</f>
        <v>0</v>
      </c>
      <c r="K1160" s="192"/>
      <c r="L1160" s="197"/>
      <c r="M1160" s="198"/>
      <c r="N1160" s="199"/>
      <c r="O1160" s="199"/>
      <c r="P1160" s="200">
        <f>SUM(P1161:P1197)</f>
        <v>0</v>
      </c>
      <c r="Q1160" s="199"/>
      <c r="R1160" s="200">
        <f>SUM(R1161:R1197)</f>
        <v>0.14527999999999999</v>
      </c>
      <c r="S1160" s="199"/>
      <c r="T1160" s="201">
        <f>SUM(T1161:T1197)</f>
        <v>0.85119999999999996</v>
      </c>
      <c r="U1160" s="12"/>
      <c r="V1160" s="12"/>
      <c r="W1160" s="12"/>
      <c r="X1160" s="12"/>
      <c r="Y1160" s="12"/>
      <c r="Z1160" s="12"/>
      <c r="AA1160" s="12"/>
      <c r="AB1160" s="12"/>
      <c r="AC1160" s="12"/>
      <c r="AD1160" s="12"/>
      <c r="AE1160" s="12"/>
      <c r="AR1160" s="202" t="s">
        <v>85</v>
      </c>
      <c r="AT1160" s="203" t="s">
        <v>74</v>
      </c>
      <c r="AU1160" s="203" t="s">
        <v>83</v>
      </c>
      <c r="AY1160" s="202" t="s">
        <v>145</v>
      </c>
      <c r="BK1160" s="204">
        <f>SUM(BK1161:BK1197)</f>
        <v>0</v>
      </c>
    </row>
    <row r="1161" s="2" customFormat="1" ht="16.5" customHeight="1">
      <c r="A1161" s="41"/>
      <c r="B1161" s="42"/>
      <c r="C1161" s="207" t="s">
        <v>1364</v>
      </c>
      <c r="D1161" s="207" t="s">
        <v>147</v>
      </c>
      <c r="E1161" s="208" t="s">
        <v>1365</v>
      </c>
      <c r="F1161" s="209" t="s">
        <v>1366</v>
      </c>
      <c r="G1161" s="210" t="s">
        <v>313</v>
      </c>
      <c r="H1161" s="211">
        <v>160</v>
      </c>
      <c r="I1161" s="212"/>
      <c r="J1161" s="213">
        <f>ROUND(I1161*H1161,2)</f>
        <v>0</v>
      </c>
      <c r="K1161" s="209" t="s">
        <v>151</v>
      </c>
      <c r="L1161" s="47"/>
      <c r="M1161" s="214" t="s">
        <v>19</v>
      </c>
      <c r="N1161" s="215" t="s">
        <v>46</v>
      </c>
      <c r="O1161" s="87"/>
      <c r="P1161" s="216">
        <f>O1161*H1161</f>
        <v>0</v>
      </c>
      <c r="Q1161" s="216">
        <v>5.0000000000000002E-05</v>
      </c>
      <c r="R1161" s="216">
        <f>Q1161*H1161</f>
        <v>0.0080000000000000002</v>
      </c>
      <c r="S1161" s="216">
        <v>0.0053200000000000001</v>
      </c>
      <c r="T1161" s="217">
        <f>S1161*H1161</f>
        <v>0.85119999999999996</v>
      </c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R1161" s="218" t="s">
        <v>261</v>
      </c>
      <c r="AT1161" s="218" t="s">
        <v>147</v>
      </c>
      <c r="AU1161" s="218" t="s">
        <v>85</v>
      </c>
      <c r="AY1161" s="20" t="s">
        <v>145</v>
      </c>
      <c r="BE1161" s="219">
        <f>IF(N1161="základní",J1161,0)</f>
        <v>0</v>
      </c>
      <c r="BF1161" s="219">
        <f>IF(N1161="snížená",J1161,0)</f>
        <v>0</v>
      </c>
      <c r="BG1161" s="219">
        <f>IF(N1161="zákl. přenesená",J1161,0)</f>
        <v>0</v>
      </c>
      <c r="BH1161" s="219">
        <f>IF(N1161="sníž. přenesená",J1161,0)</f>
        <v>0</v>
      </c>
      <c r="BI1161" s="219">
        <f>IF(N1161="nulová",J1161,0)</f>
        <v>0</v>
      </c>
      <c r="BJ1161" s="20" t="s">
        <v>83</v>
      </c>
      <c r="BK1161" s="219">
        <f>ROUND(I1161*H1161,2)</f>
        <v>0</v>
      </c>
      <c r="BL1161" s="20" t="s">
        <v>261</v>
      </c>
      <c r="BM1161" s="218" t="s">
        <v>1367</v>
      </c>
    </row>
    <row r="1162" s="2" customFormat="1">
      <c r="A1162" s="41"/>
      <c r="B1162" s="42"/>
      <c r="C1162" s="43"/>
      <c r="D1162" s="220" t="s">
        <v>154</v>
      </c>
      <c r="E1162" s="43"/>
      <c r="F1162" s="221" t="s">
        <v>1368</v>
      </c>
      <c r="G1162" s="43"/>
      <c r="H1162" s="43"/>
      <c r="I1162" s="222"/>
      <c r="J1162" s="43"/>
      <c r="K1162" s="43"/>
      <c r="L1162" s="47"/>
      <c r="M1162" s="223"/>
      <c r="N1162" s="224"/>
      <c r="O1162" s="87"/>
      <c r="P1162" s="87"/>
      <c r="Q1162" s="87"/>
      <c r="R1162" s="87"/>
      <c r="S1162" s="87"/>
      <c r="T1162" s="88"/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T1162" s="20" t="s">
        <v>154</v>
      </c>
      <c r="AU1162" s="20" t="s">
        <v>85</v>
      </c>
    </row>
    <row r="1163" s="2" customFormat="1" ht="16.5" customHeight="1">
      <c r="A1163" s="41"/>
      <c r="B1163" s="42"/>
      <c r="C1163" s="207" t="s">
        <v>1369</v>
      </c>
      <c r="D1163" s="207" t="s">
        <v>147</v>
      </c>
      <c r="E1163" s="208" t="s">
        <v>1370</v>
      </c>
      <c r="F1163" s="209" t="s">
        <v>1371</v>
      </c>
      <c r="G1163" s="210" t="s">
        <v>313</v>
      </c>
      <c r="H1163" s="211">
        <v>80</v>
      </c>
      <c r="I1163" s="212"/>
      <c r="J1163" s="213">
        <f>ROUND(I1163*H1163,2)</f>
        <v>0</v>
      </c>
      <c r="K1163" s="209" t="s">
        <v>151</v>
      </c>
      <c r="L1163" s="47"/>
      <c r="M1163" s="214" t="s">
        <v>19</v>
      </c>
      <c r="N1163" s="215" t="s">
        <v>46</v>
      </c>
      <c r="O1163" s="87"/>
      <c r="P1163" s="216">
        <f>O1163*H1163</f>
        <v>0</v>
      </c>
      <c r="Q1163" s="216">
        <v>0.00046999999999999999</v>
      </c>
      <c r="R1163" s="216">
        <f>Q1163*H1163</f>
        <v>0.037600000000000001</v>
      </c>
      <c r="S1163" s="216">
        <v>0</v>
      </c>
      <c r="T1163" s="217">
        <f>S1163*H1163</f>
        <v>0</v>
      </c>
      <c r="U1163" s="41"/>
      <c r="V1163" s="41"/>
      <c r="W1163" s="41"/>
      <c r="X1163" s="41"/>
      <c r="Y1163" s="41"/>
      <c r="Z1163" s="41"/>
      <c r="AA1163" s="41"/>
      <c r="AB1163" s="41"/>
      <c r="AC1163" s="41"/>
      <c r="AD1163" s="41"/>
      <c r="AE1163" s="41"/>
      <c r="AR1163" s="218" t="s">
        <v>261</v>
      </c>
      <c r="AT1163" s="218" t="s">
        <v>147</v>
      </c>
      <c r="AU1163" s="218" t="s">
        <v>85</v>
      </c>
      <c r="AY1163" s="20" t="s">
        <v>145</v>
      </c>
      <c r="BE1163" s="219">
        <f>IF(N1163="základní",J1163,0)</f>
        <v>0</v>
      </c>
      <c r="BF1163" s="219">
        <f>IF(N1163="snížená",J1163,0)</f>
        <v>0</v>
      </c>
      <c r="BG1163" s="219">
        <f>IF(N1163="zákl. přenesená",J1163,0)</f>
        <v>0</v>
      </c>
      <c r="BH1163" s="219">
        <f>IF(N1163="sníž. přenesená",J1163,0)</f>
        <v>0</v>
      </c>
      <c r="BI1163" s="219">
        <f>IF(N1163="nulová",J1163,0)</f>
        <v>0</v>
      </c>
      <c r="BJ1163" s="20" t="s">
        <v>83</v>
      </c>
      <c r="BK1163" s="219">
        <f>ROUND(I1163*H1163,2)</f>
        <v>0</v>
      </c>
      <c r="BL1163" s="20" t="s">
        <v>261</v>
      </c>
      <c r="BM1163" s="218" t="s">
        <v>1372</v>
      </c>
    </row>
    <row r="1164" s="2" customFormat="1">
      <c r="A1164" s="41"/>
      <c r="B1164" s="42"/>
      <c r="C1164" s="43"/>
      <c r="D1164" s="220" t="s">
        <v>154</v>
      </c>
      <c r="E1164" s="43"/>
      <c r="F1164" s="221" t="s">
        <v>1373</v>
      </c>
      <c r="G1164" s="43"/>
      <c r="H1164" s="43"/>
      <c r="I1164" s="222"/>
      <c r="J1164" s="43"/>
      <c r="K1164" s="43"/>
      <c r="L1164" s="47"/>
      <c r="M1164" s="223"/>
      <c r="N1164" s="224"/>
      <c r="O1164" s="87"/>
      <c r="P1164" s="87"/>
      <c r="Q1164" s="87"/>
      <c r="R1164" s="87"/>
      <c r="S1164" s="87"/>
      <c r="T1164" s="88"/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T1164" s="20" t="s">
        <v>154</v>
      </c>
      <c r="AU1164" s="20" t="s">
        <v>85</v>
      </c>
    </row>
    <row r="1165" s="13" customFormat="1">
      <c r="A1165" s="13"/>
      <c r="B1165" s="225"/>
      <c r="C1165" s="226"/>
      <c r="D1165" s="227" t="s">
        <v>156</v>
      </c>
      <c r="E1165" s="228" t="s">
        <v>19</v>
      </c>
      <c r="F1165" s="229" t="s">
        <v>1374</v>
      </c>
      <c r="G1165" s="226"/>
      <c r="H1165" s="228" t="s">
        <v>19</v>
      </c>
      <c r="I1165" s="230"/>
      <c r="J1165" s="226"/>
      <c r="K1165" s="226"/>
      <c r="L1165" s="231"/>
      <c r="M1165" s="232"/>
      <c r="N1165" s="233"/>
      <c r="O1165" s="233"/>
      <c r="P1165" s="233"/>
      <c r="Q1165" s="233"/>
      <c r="R1165" s="233"/>
      <c r="S1165" s="233"/>
      <c r="T1165" s="234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5" t="s">
        <v>156</v>
      </c>
      <c r="AU1165" s="235" t="s">
        <v>85</v>
      </c>
      <c r="AV1165" s="13" t="s">
        <v>83</v>
      </c>
      <c r="AW1165" s="13" t="s">
        <v>37</v>
      </c>
      <c r="AX1165" s="13" t="s">
        <v>75</v>
      </c>
      <c r="AY1165" s="235" t="s">
        <v>145</v>
      </c>
    </row>
    <row r="1166" s="14" customFormat="1">
      <c r="A1166" s="14"/>
      <c r="B1166" s="236"/>
      <c r="C1166" s="237"/>
      <c r="D1166" s="227" t="s">
        <v>156</v>
      </c>
      <c r="E1166" s="238" t="s">
        <v>19</v>
      </c>
      <c r="F1166" s="239" t="s">
        <v>624</v>
      </c>
      <c r="G1166" s="237"/>
      <c r="H1166" s="240">
        <v>80</v>
      </c>
      <c r="I1166" s="241"/>
      <c r="J1166" s="237"/>
      <c r="K1166" s="237"/>
      <c r="L1166" s="242"/>
      <c r="M1166" s="243"/>
      <c r="N1166" s="244"/>
      <c r="O1166" s="244"/>
      <c r="P1166" s="244"/>
      <c r="Q1166" s="244"/>
      <c r="R1166" s="244"/>
      <c r="S1166" s="244"/>
      <c r="T1166" s="245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6" t="s">
        <v>156</v>
      </c>
      <c r="AU1166" s="246" t="s">
        <v>85</v>
      </c>
      <c r="AV1166" s="14" t="s">
        <v>85</v>
      </c>
      <c r="AW1166" s="14" t="s">
        <v>37</v>
      </c>
      <c r="AX1166" s="14" t="s">
        <v>75</v>
      </c>
      <c r="AY1166" s="246" t="s">
        <v>145</v>
      </c>
    </row>
    <row r="1167" s="16" customFormat="1">
      <c r="A1167" s="16"/>
      <c r="B1167" s="258"/>
      <c r="C1167" s="259"/>
      <c r="D1167" s="227" t="s">
        <v>156</v>
      </c>
      <c r="E1167" s="260" t="s">
        <v>19</v>
      </c>
      <c r="F1167" s="261" t="s">
        <v>166</v>
      </c>
      <c r="G1167" s="259"/>
      <c r="H1167" s="262">
        <v>80</v>
      </c>
      <c r="I1167" s="263"/>
      <c r="J1167" s="259"/>
      <c r="K1167" s="259"/>
      <c r="L1167" s="264"/>
      <c r="M1167" s="265"/>
      <c r="N1167" s="266"/>
      <c r="O1167" s="266"/>
      <c r="P1167" s="266"/>
      <c r="Q1167" s="266"/>
      <c r="R1167" s="266"/>
      <c r="S1167" s="266"/>
      <c r="T1167" s="267"/>
      <c r="U1167" s="16"/>
      <c r="V1167" s="16"/>
      <c r="W1167" s="16"/>
      <c r="X1167" s="16"/>
      <c r="Y1167" s="16"/>
      <c r="Z1167" s="16"/>
      <c r="AA1167" s="16"/>
      <c r="AB1167" s="16"/>
      <c r="AC1167" s="16"/>
      <c r="AD1167" s="16"/>
      <c r="AE1167" s="16"/>
      <c r="AT1167" s="268" t="s">
        <v>156</v>
      </c>
      <c r="AU1167" s="268" t="s">
        <v>85</v>
      </c>
      <c r="AV1167" s="16" t="s">
        <v>152</v>
      </c>
      <c r="AW1167" s="16" t="s">
        <v>37</v>
      </c>
      <c r="AX1167" s="16" t="s">
        <v>83</v>
      </c>
      <c r="AY1167" s="268" t="s">
        <v>145</v>
      </c>
    </row>
    <row r="1168" s="2" customFormat="1" ht="16.5" customHeight="1">
      <c r="A1168" s="41"/>
      <c r="B1168" s="42"/>
      <c r="C1168" s="207" t="s">
        <v>1375</v>
      </c>
      <c r="D1168" s="207" t="s">
        <v>147</v>
      </c>
      <c r="E1168" s="208" t="s">
        <v>1376</v>
      </c>
      <c r="F1168" s="209" t="s">
        <v>1377</v>
      </c>
      <c r="G1168" s="210" t="s">
        <v>313</v>
      </c>
      <c r="H1168" s="211">
        <v>44</v>
      </c>
      <c r="I1168" s="212"/>
      <c r="J1168" s="213">
        <f>ROUND(I1168*H1168,2)</f>
        <v>0</v>
      </c>
      <c r="K1168" s="209" t="s">
        <v>151</v>
      </c>
      <c r="L1168" s="47"/>
      <c r="M1168" s="214" t="s">
        <v>19</v>
      </c>
      <c r="N1168" s="215" t="s">
        <v>46</v>
      </c>
      <c r="O1168" s="87"/>
      <c r="P1168" s="216">
        <f>O1168*H1168</f>
        <v>0</v>
      </c>
      <c r="Q1168" s="216">
        <v>0.00058</v>
      </c>
      <c r="R1168" s="216">
        <f>Q1168*H1168</f>
        <v>0.025520000000000001</v>
      </c>
      <c r="S1168" s="216">
        <v>0</v>
      </c>
      <c r="T1168" s="217">
        <f>S1168*H1168</f>
        <v>0</v>
      </c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R1168" s="218" t="s">
        <v>261</v>
      </c>
      <c r="AT1168" s="218" t="s">
        <v>147</v>
      </c>
      <c r="AU1168" s="218" t="s">
        <v>85</v>
      </c>
      <c r="AY1168" s="20" t="s">
        <v>145</v>
      </c>
      <c r="BE1168" s="219">
        <f>IF(N1168="základní",J1168,0)</f>
        <v>0</v>
      </c>
      <c r="BF1168" s="219">
        <f>IF(N1168="snížená",J1168,0)</f>
        <v>0</v>
      </c>
      <c r="BG1168" s="219">
        <f>IF(N1168="zákl. přenesená",J1168,0)</f>
        <v>0</v>
      </c>
      <c r="BH1168" s="219">
        <f>IF(N1168="sníž. přenesená",J1168,0)</f>
        <v>0</v>
      </c>
      <c r="BI1168" s="219">
        <f>IF(N1168="nulová",J1168,0)</f>
        <v>0</v>
      </c>
      <c r="BJ1168" s="20" t="s">
        <v>83</v>
      </c>
      <c r="BK1168" s="219">
        <f>ROUND(I1168*H1168,2)</f>
        <v>0</v>
      </c>
      <c r="BL1168" s="20" t="s">
        <v>261</v>
      </c>
      <c r="BM1168" s="218" t="s">
        <v>1378</v>
      </c>
    </row>
    <row r="1169" s="2" customFormat="1">
      <c r="A1169" s="41"/>
      <c r="B1169" s="42"/>
      <c r="C1169" s="43"/>
      <c r="D1169" s="220" t="s">
        <v>154</v>
      </c>
      <c r="E1169" s="43"/>
      <c r="F1169" s="221" t="s">
        <v>1379</v>
      </c>
      <c r="G1169" s="43"/>
      <c r="H1169" s="43"/>
      <c r="I1169" s="222"/>
      <c r="J1169" s="43"/>
      <c r="K1169" s="43"/>
      <c r="L1169" s="47"/>
      <c r="M1169" s="223"/>
      <c r="N1169" s="224"/>
      <c r="O1169" s="87"/>
      <c r="P1169" s="87"/>
      <c r="Q1169" s="87"/>
      <c r="R1169" s="87"/>
      <c r="S1169" s="87"/>
      <c r="T1169" s="88"/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T1169" s="20" t="s">
        <v>154</v>
      </c>
      <c r="AU1169" s="20" t="s">
        <v>85</v>
      </c>
    </row>
    <row r="1170" s="13" customFormat="1">
      <c r="A1170" s="13"/>
      <c r="B1170" s="225"/>
      <c r="C1170" s="226"/>
      <c r="D1170" s="227" t="s">
        <v>156</v>
      </c>
      <c r="E1170" s="228" t="s">
        <v>19</v>
      </c>
      <c r="F1170" s="229" t="s">
        <v>1374</v>
      </c>
      <c r="G1170" s="226"/>
      <c r="H1170" s="228" t="s">
        <v>19</v>
      </c>
      <c r="I1170" s="230"/>
      <c r="J1170" s="226"/>
      <c r="K1170" s="226"/>
      <c r="L1170" s="231"/>
      <c r="M1170" s="232"/>
      <c r="N1170" s="233"/>
      <c r="O1170" s="233"/>
      <c r="P1170" s="233"/>
      <c r="Q1170" s="233"/>
      <c r="R1170" s="233"/>
      <c r="S1170" s="233"/>
      <c r="T1170" s="234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5" t="s">
        <v>156</v>
      </c>
      <c r="AU1170" s="235" t="s">
        <v>85</v>
      </c>
      <c r="AV1170" s="13" t="s">
        <v>83</v>
      </c>
      <c r="AW1170" s="13" t="s">
        <v>37</v>
      </c>
      <c r="AX1170" s="13" t="s">
        <v>75</v>
      </c>
      <c r="AY1170" s="235" t="s">
        <v>145</v>
      </c>
    </row>
    <row r="1171" s="14" customFormat="1">
      <c r="A1171" s="14"/>
      <c r="B1171" s="236"/>
      <c r="C1171" s="237"/>
      <c r="D1171" s="227" t="s">
        <v>156</v>
      </c>
      <c r="E1171" s="238" t="s">
        <v>19</v>
      </c>
      <c r="F1171" s="239" t="s">
        <v>845</v>
      </c>
      <c r="G1171" s="237"/>
      <c r="H1171" s="240">
        <v>44</v>
      </c>
      <c r="I1171" s="241"/>
      <c r="J1171" s="237"/>
      <c r="K1171" s="237"/>
      <c r="L1171" s="242"/>
      <c r="M1171" s="243"/>
      <c r="N1171" s="244"/>
      <c r="O1171" s="244"/>
      <c r="P1171" s="244"/>
      <c r="Q1171" s="244"/>
      <c r="R1171" s="244"/>
      <c r="S1171" s="244"/>
      <c r="T1171" s="245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6" t="s">
        <v>156</v>
      </c>
      <c r="AU1171" s="246" t="s">
        <v>85</v>
      </c>
      <c r="AV1171" s="14" t="s">
        <v>85</v>
      </c>
      <c r="AW1171" s="14" t="s">
        <v>37</v>
      </c>
      <c r="AX1171" s="14" t="s">
        <v>75</v>
      </c>
      <c r="AY1171" s="246" t="s">
        <v>145</v>
      </c>
    </row>
    <row r="1172" s="16" customFormat="1">
      <c r="A1172" s="16"/>
      <c r="B1172" s="258"/>
      <c r="C1172" s="259"/>
      <c r="D1172" s="227" t="s">
        <v>156</v>
      </c>
      <c r="E1172" s="260" t="s">
        <v>19</v>
      </c>
      <c r="F1172" s="261" t="s">
        <v>166</v>
      </c>
      <c r="G1172" s="259"/>
      <c r="H1172" s="262">
        <v>44</v>
      </c>
      <c r="I1172" s="263"/>
      <c r="J1172" s="259"/>
      <c r="K1172" s="259"/>
      <c r="L1172" s="264"/>
      <c r="M1172" s="265"/>
      <c r="N1172" s="266"/>
      <c r="O1172" s="266"/>
      <c r="P1172" s="266"/>
      <c r="Q1172" s="266"/>
      <c r="R1172" s="266"/>
      <c r="S1172" s="266"/>
      <c r="T1172" s="267"/>
      <c r="U1172" s="16"/>
      <c r="V1172" s="16"/>
      <c r="W1172" s="16"/>
      <c r="X1172" s="16"/>
      <c r="Y1172" s="16"/>
      <c r="Z1172" s="16"/>
      <c r="AA1172" s="16"/>
      <c r="AB1172" s="16"/>
      <c r="AC1172" s="16"/>
      <c r="AD1172" s="16"/>
      <c r="AE1172" s="16"/>
      <c r="AT1172" s="268" t="s">
        <v>156</v>
      </c>
      <c r="AU1172" s="268" t="s">
        <v>85</v>
      </c>
      <c r="AV1172" s="16" t="s">
        <v>152</v>
      </c>
      <c r="AW1172" s="16" t="s">
        <v>37</v>
      </c>
      <c r="AX1172" s="16" t="s">
        <v>83</v>
      </c>
      <c r="AY1172" s="268" t="s">
        <v>145</v>
      </c>
    </row>
    <row r="1173" s="2" customFormat="1" ht="16.5" customHeight="1">
      <c r="A1173" s="41"/>
      <c r="B1173" s="42"/>
      <c r="C1173" s="207" t="s">
        <v>1380</v>
      </c>
      <c r="D1173" s="207" t="s">
        <v>147</v>
      </c>
      <c r="E1173" s="208" t="s">
        <v>1381</v>
      </c>
      <c r="F1173" s="209" t="s">
        <v>1382</v>
      </c>
      <c r="G1173" s="210" t="s">
        <v>313</v>
      </c>
      <c r="H1173" s="211">
        <v>72</v>
      </c>
      <c r="I1173" s="212"/>
      <c r="J1173" s="213">
        <f>ROUND(I1173*H1173,2)</f>
        <v>0</v>
      </c>
      <c r="K1173" s="209" t="s">
        <v>151</v>
      </c>
      <c r="L1173" s="47"/>
      <c r="M1173" s="214" t="s">
        <v>19</v>
      </c>
      <c r="N1173" s="215" t="s">
        <v>46</v>
      </c>
      <c r="O1173" s="87"/>
      <c r="P1173" s="216">
        <f>O1173*H1173</f>
        <v>0</v>
      </c>
      <c r="Q1173" s="216">
        <v>0.00072999999999999996</v>
      </c>
      <c r="R1173" s="216">
        <f>Q1173*H1173</f>
        <v>0.052559999999999996</v>
      </c>
      <c r="S1173" s="216">
        <v>0</v>
      </c>
      <c r="T1173" s="217">
        <f>S1173*H1173</f>
        <v>0</v>
      </c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R1173" s="218" t="s">
        <v>261</v>
      </c>
      <c r="AT1173" s="218" t="s">
        <v>147</v>
      </c>
      <c r="AU1173" s="218" t="s">
        <v>85</v>
      </c>
      <c r="AY1173" s="20" t="s">
        <v>145</v>
      </c>
      <c r="BE1173" s="219">
        <f>IF(N1173="základní",J1173,0)</f>
        <v>0</v>
      </c>
      <c r="BF1173" s="219">
        <f>IF(N1173="snížená",J1173,0)</f>
        <v>0</v>
      </c>
      <c r="BG1173" s="219">
        <f>IF(N1173="zákl. přenesená",J1173,0)</f>
        <v>0</v>
      </c>
      <c r="BH1173" s="219">
        <f>IF(N1173="sníž. přenesená",J1173,0)</f>
        <v>0</v>
      </c>
      <c r="BI1173" s="219">
        <f>IF(N1173="nulová",J1173,0)</f>
        <v>0</v>
      </c>
      <c r="BJ1173" s="20" t="s">
        <v>83</v>
      </c>
      <c r="BK1173" s="219">
        <f>ROUND(I1173*H1173,2)</f>
        <v>0</v>
      </c>
      <c r="BL1173" s="20" t="s">
        <v>261</v>
      </c>
      <c r="BM1173" s="218" t="s">
        <v>1383</v>
      </c>
    </row>
    <row r="1174" s="2" customFormat="1">
      <c r="A1174" s="41"/>
      <c r="B1174" s="42"/>
      <c r="C1174" s="43"/>
      <c r="D1174" s="220" t="s">
        <v>154</v>
      </c>
      <c r="E1174" s="43"/>
      <c r="F1174" s="221" t="s">
        <v>1384</v>
      </c>
      <c r="G1174" s="43"/>
      <c r="H1174" s="43"/>
      <c r="I1174" s="222"/>
      <c r="J1174" s="43"/>
      <c r="K1174" s="43"/>
      <c r="L1174" s="47"/>
      <c r="M1174" s="223"/>
      <c r="N1174" s="224"/>
      <c r="O1174" s="87"/>
      <c r="P1174" s="87"/>
      <c r="Q1174" s="87"/>
      <c r="R1174" s="87"/>
      <c r="S1174" s="87"/>
      <c r="T1174" s="88"/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T1174" s="20" t="s">
        <v>154</v>
      </c>
      <c r="AU1174" s="20" t="s">
        <v>85</v>
      </c>
    </row>
    <row r="1175" s="13" customFormat="1">
      <c r="A1175" s="13"/>
      <c r="B1175" s="225"/>
      <c r="C1175" s="226"/>
      <c r="D1175" s="227" t="s">
        <v>156</v>
      </c>
      <c r="E1175" s="228" t="s">
        <v>19</v>
      </c>
      <c r="F1175" s="229" t="s">
        <v>1374</v>
      </c>
      <c r="G1175" s="226"/>
      <c r="H1175" s="228" t="s">
        <v>19</v>
      </c>
      <c r="I1175" s="230"/>
      <c r="J1175" s="226"/>
      <c r="K1175" s="226"/>
      <c r="L1175" s="231"/>
      <c r="M1175" s="232"/>
      <c r="N1175" s="233"/>
      <c r="O1175" s="233"/>
      <c r="P1175" s="233"/>
      <c r="Q1175" s="233"/>
      <c r="R1175" s="233"/>
      <c r="S1175" s="233"/>
      <c r="T1175" s="23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5" t="s">
        <v>156</v>
      </c>
      <c r="AU1175" s="235" t="s">
        <v>85</v>
      </c>
      <c r="AV1175" s="13" t="s">
        <v>83</v>
      </c>
      <c r="AW1175" s="13" t="s">
        <v>37</v>
      </c>
      <c r="AX1175" s="13" t="s">
        <v>75</v>
      </c>
      <c r="AY1175" s="235" t="s">
        <v>145</v>
      </c>
    </row>
    <row r="1176" s="14" customFormat="1">
      <c r="A1176" s="14"/>
      <c r="B1176" s="236"/>
      <c r="C1176" s="237"/>
      <c r="D1176" s="227" t="s">
        <v>156</v>
      </c>
      <c r="E1176" s="238" t="s">
        <v>19</v>
      </c>
      <c r="F1176" s="239" t="s">
        <v>840</v>
      </c>
      <c r="G1176" s="237"/>
      <c r="H1176" s="240">
        <v>64</v>
      </c>
      <c r="I1176" s="241"/>
      <c r="J1176" s="237"/>
      <c r="K1176" s="237"/>
      <c r="L1176" s="242"/>
      <c r="M1176" s="243"/>
      <c r="N1176" s="244"/>
      <c r="O1176" s="244"/>
      <c r="P1176" s="244"/>
      <c r="Q1176" s="244"/>
      <c r="R1176" s="244"/>
      <c r="S1176" s="244"/>
      <c r="T1176" s="245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6" t="s">
        <v>156</v>
      </c>
      <c r="AU1176" s="246" t="s">
        <v>85</v>
      </c>
      <c r="AV1176" s="14" t="s">
        <v>85</v>
      </c>
      <c r="AW1176" s="14" t="s">
        <v>37</v>
      </c>
      <c r="AX1176" s="14" t="s">
        <v>75</v>
      </c>
      <c r="AY1176" s="246" t="s">
        <v>145</v>
      </c>
    </row>
    <row r="1177" s="13" customFormat="1">
      <c r="A1177" s="13"/>
      <c r="B1177" s="225"/>
      <c r="C1177" s="226"/>
      <c r="D1177" s="227" t="s">
        <v>156</v>
      </c>
      <c r="E1177" s="228" t="s">
        <v>19</v>
      </c>
      <c r="F1177" s="229" t="s">
        <v>243</v>
      </c>
      <c r="G1177" s="226"/>
      <c r="H1177" s="228" t="s">
        <v>19</v>
      </c>
      <c r="I1177" s="230"/>
      <c r="J1177" s="226"/>
      <c r="K1177" s="226"/>
      <c r="L1177" s="231"/>
      <c r="M1177" s="232"/>
      <c r="N1177" s="233"/>
      <c r="O1177" s="233"/>
      <c r="P1177" s="233"/>
      <c r="Q1177" s="233"/>
      <c r="R1177" s="233"/>
      <c r="S1177" s="233"/>
      <c r="T1177" s="234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5" t="s">
        <v>156</v>
      </c>
      <c r="AU1177" s="235" t="s">
        <v>85</v>
      </c>
      <c r="AV1177" s="13" t="s">
        <v>83</v>
      </c>
      <c r="AW1177" s="13" t="s">
        <v>37</v>
      </c>
      <c r="AX1177" s="13" t="s">
        <v>75</v>
      </c>
      <c r="AY1177" s="235" t="s">
        <v>145</v>
      </c>
    </row>
    <row r="1178" s="14" customFormat="1">
      <c r="A1178" s="14"/>
      <c r="B1178" s="236"/>
      <c r="C1178" s="237"/>
      <c r="D1178" s="227" t="s">
        <v>156</v>
      </c>
      <c r="E1178" s="238" t="s">
        <v>19</v>
      </c>
      <c r="F1178" s="239" t="s">
        <v>839</v>
      </c>
      <c r="G1178" s="237"/>
      <c r="H1178" s="240">
        <v>8</v>
      </c>
      <c r="I1178" s="241"/>
      <c r="J1178" s="237"/>
      <c r="K1178" s="237"/>
      <c r="L1178" s="242"/>
      <c r="M1178" s="243"/>
      <c r="N1178" s="244"/>
      <c r="O1178" s="244"/>
      <c r="P1178" s="244"/>
      <c r="Q1178" s="244"/>
      <c r="R1178" s="244"/>
      <c r="S1178" s="244"/>
      <c r="T1178" s="245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6" t="s">
        <v>156</v>
      </c>
      <c r="AU1178" s="246" t="s">
        <v>85</v>
      </c>
      <c r="AV1178" s="14" t="s">
        <v>85</v>
      </c>
      <c r="AW1178" s="14" t="s">
        <v>37</v>
      </c>
      <c r="AX1178" s="14" t="s">
        <v>75</v>
      </c>
      <c r="AY1178" s="246" t="s">
        <v>145</v>
      </c>
    </row>
    <row r="1179" s="16" customFormat="1">
      <c r="A1179" s="16"/>
      <c r="B1179" s="258"/>
      <c r="C1179" s="259"/>
      <c r="D1179" s="227" t="s">
        <v>156</v>
      </c>
      <c r="E1179" s="260" t="s">
        <v>19</v>
      </c>
      <c r="F1179" s="261" t="s">
        <v>166</v>
      </c>
      <c r="G1179" s="259"/>
      <c r="H1179" s="262">
        <v>72</v>
      </c>
      <c r="I1179" s="263"/>
      <c r="J1179" s="259"/>
      <c r="K1179" s="259"/>
      <c r="L1179" s="264"/>
      <c r="M1179" s="265"/>
      <c r="N1179" s="266"/>
      <c r="O1179" s="266"/>
      <c r="P1179" s="266"/>
      <c r="Q1179" s="266"/>
      <c r="R1179" s="266"/>
      <c r="S1179" s="266"/>
      <c r="T1179" s="267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T1179" s="268" t="s">
        <v>156</v>
      </c>
      <c r="AU1179" s="268" t="s">
        <v>85</v>
      </c>
      <c r="AV1179" s="16" t="s">
        <v>152</v>
      </c>
      <c r="AW1179" s="16" t="s">
        <v>37</v>
      </c>
      <c r="AX1179" s="16" t="s">
        <v>83</v>
      </c>
      <c r="AY1179" s="268" t="s">
        <v>145</v>
      </c>
    </row>
    <row r="1180" s="2" customFormat="1" ht="16.5" customHeight="1">
      <c r="A1180" s="41"/>
      <c r="B1180" s="42"/>
      <c r="C1180" s="207" t="s">
        <v>1385</v>
      </c>
      <c r="D1180" s="207" t="s">
        <v>147</v>
      </c>
      <c r="E1180" s="208" t="s">
        <v>1386</v>
      </c>
      <c r="F1180" s="209" t="s">
        <v>1387</v>
      </c>
      <c r="G1180" s="210" t="s">
        <v>313</v>
      </c>
      <c r="H1180" s="211">
        <v>12</v>
      </c>
      <c r="I1180" s="212"/>
      <c r="J1180" s="213">
        <f>ROUND(I1180*H1180,2)</f>
        <v>0</v>
      </c>
      <c r="K1180" s="209" t="s">
        <v>151</v>
      </c>
      <c r="L1180" s="47"/>
      <c r="M1180" s="214" t="s">
        <v>19</v>
      </c>
      <c r="N1180" s="215" t="s">
        <v>46</v>
      </c>
      <c r="O1180" s="87"/>
      <c r="P1180" s="216">
        <f>O1180*H1180</f>
        <v>0</v>
      </c>
      <c r="Q1180" s="216">
        <v>0.0012700000000000001</v>
      </c>
      <c r="R1180" s="216">
        <f>Q1180*H1180</f>
        <v>0.01524</v>
      </c>
      <c r="S1180" s="216">
        <v>0</v>
      </c>
      <c r="T1180" s="217">
        <f>S1180*H1180</f>
        <v>0</v>
      </c>
      <c r="U1180" s="41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R1180" s="218" t="s">
        <v>261</v>
      </c>
      <c r="AT1180" s="218" t="s">
        <v>147</v>
      </c>
      <c r="AU1180" s="218" t="s">
        <v>85</v>
      </c>
      <c r="AY1180" s="20" t="s">
        <v>145</v>
      </c>
      <c r="BE1180" s="219">
        <f>IF(N1180="základní",J1180,0)</f>
        <v>0</v>
      </c>
      <c r="BF1180" s="219">
        <f>IF(N1180="snížená",J1180,0)</f>
        <v>0</v>
      </c>
      <c r="BG1180" s="219">
        <f>IF(N1180="zákl. přenesená",J1180,0)</f>
        <v>0</v>
      </c>
      <c r="BH1180" s="219">
        <f>IF(N1180="sníž. přenesená",J1180,0)</f>
        <v>0</v>
      </c>
      <c r="BI1180" s="219">
        <f>IF(N1180="nulová",J1180,0)</f>
        <v>0</v>
      </c>
      <c r="BJ1180" s="20" t="s">
        <v>83</v>
      </c>
      <c r="BK1180" s="219">
        <f>ROUND(I1180*H1180,2)</f>
        <v>0</v>
      </c>
      <c r="BL1180" s="20" t="s">
        <v>261</v>
      </c>
      <c r="BM1180" s="218" t="s">
        <v>1388</v>
      </c>
    </row>
    <row r="1181" s="2" customFormat="1">
      <c r="A1181" s="41"/>
      <c r="B1181" s="42"/>
      <c r="C1181" s="43"/>
      <c r="D1181" s="220" t="s">
        <v>154</v>
      </c>
      <c r="E1181" s="43"/>
      <c r="F1181" s="221" t="s">
        <v>1389</v>
      </c>
      <c r="G1181" s="43"/>
      <c r="H1181" s="43"/>
      <c r="I1181" s="222"/>
      <c r="J1181" s="43"/>
      <c r="K1181" s="43"/>
      <c r="L1181" s="47"/>
      <c r="M1181" s="223"/>
      <c r="N1181" s="224"/>
      <c r="O1181" s="87"/>
      <c r="P1181" s="87"/>
      <c r="Q1181" s="87"/>
      <c r="R1181" s="87"/>
      <c r="S1181" s="87"/>
      <c r="T1181" s="88"/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T1181" s="20" t="s">
        <v>154</v>
      </c>
      <c r="AU1181" s="20" t="s">
        <v>85</v>
      </c>
    </row>
    <row r="1182" s="13" customFormat="1">
      <c r="A1182" s="13"/>
      <c r="B1182" s="225"/>
      <c r="C1182" s="226"/>
      <c r="D1182" s="227" t="s">
        <v>156</v>
      </c>
      <c r="E1182" s="228" t="s">
        <v>19</v>
      </c>
      <c r="F1182" s="229" t="s">
        <v>243</v>
      </c>
      <c r="G1182" s="226"/>
      <c r="H1182" s="228" t="s">
        <v>19</v>
      </c>
      <c r="I1182" s="230"/>
      <c r="J1182" s="226"/>
      <c r="K1182" s="226"/>
      <c r="L1182" s="231"/>
      <c r="M1182" s="232"/>
      <c r="N1182" s="233"/>
      <c r="O1182" s="233"/>
      <c r="P1182" s="233"/>
      <c r="Q1182" s="233"/>
      <c r="R1182" s="233"/>
      <c r="S1182" s="233"/>
      <c r="T1182" s="234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5" t="s">
        <v>156</v>
      </c>
      <c r="AU1182" s="235" t="s">
        <v>85</v>
      </c>
      <c r="AV1182" s="13" t="s">
        <v>83</v>
      </c>
      <c r="AW1182" s="13" t="s">
        <v>37</v>
      </c>
      <c r="AX1182" s="13" t="s">
        <v>75</v>
      </c>
      <c r="AY1182" s="235" t="s">
        <v>145</v>
      </c>
    </row>
    <row r="1183" s="14" customFormat="1">
      <c r="A1183" s="14"/>
      <c r="B1183" s="236"/>
      <c r="C1183" s="237"/>
      <c r="D1183" s="227" t="s">
        <v>156</v>
      </c>
      <c r="E1183" s="238" t="s">
        <v>19</v>
      </c>
      <c r="F1183" s="239" t="s">
        <v>834</v>
      </c>
      <c r="G1183" s="237"/>
      <c r="H1183" s="240">
        <v>12</v>
      </c>
      <c r="I1183" s="241"/>
      <c r="J1183" s="237"/>
      <c r="K1183" s="237"/>
      <c r="L1183" s="242"/>
      <c r="M1183" s="243"/>
      <c r="N1183" s="244"/>
      <c r="O1183" s="244"/>
      <c r="P1183" s="244"/>
      <c r="Q1183" s="244"/>
      <c r="R1183" s="244"/>
      <c r="S1183" s="244"/>
      <c r="T1183" s="245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6" t="s">
        <v>156</v>
      </c>
      <c r="AU1183" s="246" t="s">
        <v>85</v>
      </c>
      <c r="AV1183" s="14" t="s">
        <v>85</v>
      </c>
      <c r="AW1183" s="14" t="s">
        <v>37</v>
      </c>
      <c r="AX1183" s="14" t="s">
        <v>75</v>
      </c>
      <c r="AY1183" s="246" t="s">
        <v>145</v>
      </c>
    </row>
    <row r="1184" s="16" customFormat="1">
      <c r="A1184" s="16"/>
      <c r="B1184" s="258"/>
      <c r="C1184" s="259"/>
      <c r="D1184" s="227" t="s">
        <v>156</v>
      </c>
      <c r="E1184" s="260" t="s">
        <v>19</v>
      </c>
      <c r="F1184" s="261" t="s">
        <v>166</v>
      </c>
      <c r="G1184" s="259"/>
      <c r="H1184" s="262">
        <v>12</v>
      </c>
      <c r="I1184" s="263"/>
      <c r="J1184" s="259"/>
      <c r="K1184" s="259"/>
      <c r="L1184" s="264"/>
      <c r="M1184" s="265"/>
      <c r="N1184" s="266"/>
      <c r="O1184" s="266"/>
      <c r="P1184" s="266"/>
      <c r="Q1184" s="266"/>
      <c r="R1184" s="266"/>
      <c r="S1184" s="266"/>
      <c r="T1184" s="267"/>
      <c r="U1184" s="16"/>
      <c r="V1184" s="16"/>
      <c r="W1184" s="16"/>
      <c r="X1184" s="16"/>
      <c r="Y1184" s="16"/>
      <c r="Z1184" s="16"/>
      <c r="AA1184" s="16"/>
      <c r="AB1184" s="16"/>
      <c r="AC1184" s="16"/>
      <c r="AD1184" s="16"/>
      <c r="AE1184" s="16"/>
      <c r="AT1184" s="268" t="s">
        <v>156</v>
      </c>
      <c r="AU1184" s="268" t="s">
        <v>85</v>
      </c>
      <c r="AV1184" s="16" t="s">
        <v>152</v>
      </c>
      <c r="AW1184" s="16" t="s">
        <v>37</v>
      </c>
      <c r="AX1184" s="16" t="s">
        <v>83</v>
      </c>
      <c r="AY1184" s="268" t="s">
        <v>145</v>
      </c>
    </row>
    <row r="1185" s="2" customFormat="1" ht="16.5" customHeight="1">
      <c r="A1185" s="41"/>
      <c r="B1185" s="42"/>
      <c r="C1185" s="207" t="s">
        <v>1390</v>
      </c>
      <c r="D1185" s="207" t="s">
        <v>147</v>
      </c>
      <c r="E1185" s="208" t="s">
        <v>1391</v>
      </c>
      <c r="F1185" s="209" t="s">
        <v>1392</v>
      </c>
      <c r="G1185" s="210" t="s">
        <v>313</v>
      </c>
      <c r="H1185" s="211">
        <v>4</v>
      </c>
      <c r="I1185" s="212"/>
      <c r="J1185" s="213">
        <f>ROUND(I1185*H1185,2)</f>
        <v>0</v>
      </c>
      <c r="K1185" s="209" t="s">
        <v>151</v>
      </c>
      <c r="L1185" s="47"/>
      <c r="M1185" s="214" t="s">
        <v>19</v>
      </c>
      <c r="N1185" s="215" t="s">
        <v>46</v>
      </c>
      <c r="O1185" s="87"/>
      <c r="P1185" s="216">
        <f>O1185*H1185</f>
        <v>0</v>
      </c>
      <c r="Q1185" s="216">
        <v>0.0015900000000000001</v>
      </c>
      <c r="R1185" s="216">
        <f>Q1185*H1185</f>
        <v>0.0063600000000000002</v>
      </c>
      <c r="S1185" s="216">
        <v>0</v>
      </c>
      <c r="T1185" s="217">
        <f>S1185*H1185</f>
        <v>0</v>
      </c>
      <c r="U1185" s="41"/>
      <c r="V1185" s="41"/>
      <c r="W1185" s="41"/>
      <c r="X1185" s="41"/>
      <c r="Y1185" s="41"/>
      <c r="Z1185" s="41"/>
      <c r="AA1185" s="41"/>
      <c r="AB1185" s="41"/>
      <c r="AC1185" s="41"/>
      <c r="AD1185" s="41"/>
      <c r="AE1185" s="41"/>
      <c r="AR1185" s="218" t="s">
        <v>261</v>
      </c>
      <c r="AT1185" s="218" t="s">
        <v>147</v>
      </c>
      <c r="AU1185" s="218" t="s">
        <v>85</v>
      </c>
      <c r="AY1185" s="20" t="s">
        <v>145</v>
      </c>
      <c r="BE1185" s="219">
        <f>IF(N1185="základní",J1185,0)</f>
        <v>0</v>
      </c>
      <c r="BF1185" s="219">
        <f>IF(N1185="snížená",J1185,0)</f>
        <v>0</v>
      </c>
      <c r="BG1185" s="219">
        <f>IF(N1185="zákl. přenesená",J1185,0)</f>
        <v>0</v>
      </c>
      <c r="BH1185" s="219">
        <f>IF(N1185="sníž. přenesená",J1185,0)</f>
        <v>0</v>
      </c>
      <c r="BI1185" s="219">
        <f>IF(N1185="nulová",J1185,0)</f>
        <v>0</v>
      </c>
      <c r="BJ1185" s="20" t="s">
        <v>83</v>
      </c>
      <c r="BK1185" s="219">
        <f>ROUND(I1185*H1185,2)</f>
        <v>0</v>
      </c>
      <c r="BL1185" s="20" t="s">
        <v>261</v>
      </c>
      <c r="BM1185" s="218" t="s">
        <v>1393</v>
      </c>
    </row>
    <row r="1186" s="2" customFormat="1">
      <c r="A1186" s="41"/>
      <c r="B1186" s="42"/>
      <c r="C1186" s="43"/>
      <c r="D1186" s="220" t="s">
        <v>154</v>
      </c>
      <c r="E1186" s="43"/>
      <c r="F1186" s="221" t="s">
        <v>1394</v>
      </c>
      <c r="G1186" s="43"/>
      <c r="H1186" s="43"/>
      <c r="I1186" s="222"/>
      <c r="J1186" s="43"/>
      <c r="K1186" s="43"/>
      <c r="L1186" s="47"/>
      <c r="M1186" s="223"/>
      <c r="N1186" s="224"/>
      <c r="O1186" s="87"/>
      <c r="P1186" s="87"/>
      <c r="Q1186" s="87"/>
      <c r="R1186" s="87"/>
      <c r="S1186" s="87"/>
      <c r="T1186" s="88"/>
      <c r="U1186" s="41"/>
      <c r="V1186" s="41"/>
      <c r="W1186" s="41"/>
      <c r="X1186" s="41"/>
      <c r="Y1186" s="41"/>
      <c r="Z1186" s="41"/>
      <c r="AA1186" s="41"/>
      <c r="AB1186" s="41"/>
      <c r="AC1186" s="41"/>
      <c r="AD1186" s="41"/>
      <c r="AE1186" s="41"/>
      <c r="AT1186" s="20" t="s">
        <v>154</v>
      </c>
      <c r="AU1186" s="20" t="s">
        <v>85</v>
      </c>
    </row>
    <row r="1187" s="13" customFormat="1">
      <c r="A1187" s="13"/>
      <c r="B1187" s="225"/>
      <c r="C1187" s="226"/>
      <c r="D1187" s="227" t="s">
        <v>156</v>
      </c>
      <c r="E1187" s="228" t="s">
        <v>19</v>
      </c>
      <c r="F1187" s="229" t="s">
        <v>243</v>
      </c>
      <c r="G1187" s="226"/>
      <c r="H1187" s="228" t="s">
        <v>19</v>
      </c>
      <c r="I1187" s="230"/>
      <c r="J1187" s="226"/>
      <c r="K1187" s="226"/>
      <c r="L1187" s="231"/>
      <c r="M1187" s="232"/>
      <c r="N1187" s="233"/>
      <c r="O1187" s="233"/>
      <c r="P1187" s="233"/>
      <c r="Q1187" s="233"/>
      <c r="R1187" s="233"/>
      <c r="S1187" s="233"/>
      <c r="T1187" s="234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5" t="s">
        <v>156</v>
      </c>
      <c r="AU1187" s="235" t="s">
        <v>85</v>
      </c>
      <c r="AV1187" s="13" t="s">
        <v>83</v>
      </c>
      <c r="AW1187" s="13" t="s">
        <v>37</v>
      </c>
      <c r="AX1187" s="13" t="s">
        <v>75</v>
      </c>
      <c r="AY1187" s="235" t="s">
        <v>145</v>
      </c>
    </row>
    <row r="1188" s="14" customFormat="1">
      <c r="A1188" s="14"/>
      <c r="B1188" s="236"/>
      <c r="C1188" s="237"/>
      <c r="D1188" s="227" t="s">
        <v>156</v>
      </c>
      <c r="E1188" s="238" t="s">
        <v>19</v>
      </c>
      <c r="F1188" s="239" t="s">
        <v>584</v>
      </c>
      <c r="G1188" s="237"/>
      <c r="H1188" s="240">
        <v>4</v>
      </c>
      <c r="I1188" s="241"/>
      <c r="J1188" s="237"/>
      <c r="K1188" s="237"/>
      <c r="L1188" s="242"/>
      <c r="M1188" s="243"/>
      <c r="N1188" s="244"/>
      <c r="O1188" s="244"/>
      <c r="P1188" s="244"/>
      <c r="Q1188" s="244"/>
      <c r="R1188" s="244"/>
      <c r="S1188" s="244"/>
      <c r="T1188" s="245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6" t="s">
        <v>156</v>
      </c>
      <c r="AU1188" s="246" t="s">
        <v>85</v>
      </c>
      <c r="AV1188" s="14" t="s">
        <v>85</v>
      </c>
      <c r="AW1188" s="14" t="s">
        <v>37</v>
      </c>
      <c r="AX1188" s="14" t="s">
        <v>75</v>
      </c>
      <c r="AY1188" s="246" t="s">
        <v>145</v>
      </c>
    </row>
    <row r="1189" s="16" customFormat="1">
      <c r="A1189" s="16"/>
      <c r="B1189" s="258"/>
      <c r="C1189" s="259"/>
      <c r="D1189" s="227" t="s">
        <v>156</v>
      </c>
      <c r="E1189" s="260" t="s">
        <v>19</v>
      </c>
      <c r="F1189" s="261" t="s">
        <v>166</v>
      </c>
      <c r="G1189" s="259"/>
      <c r="H1189" s="262">
        <v>4</v>
      </c>
      <c r="I1189" s="263"/>
      <c r="J1189" s="259"/>
      <c r="K1189" s="259"/>
      <c r="L1189" s="264"/>
      <c r="M1189" s="265"/>
      <c r="N1189" s="266"/>
      <c r="O1189" s="266"/>
      <c r="P1189" s="266"/>
      <c r="Q1189" s="266"/>
      <c r="R1189" s="266"/>
      <c r="S1189" s="266"/>
      <c r="T1189" s="267"/>
      <c r="U1189" s="16"/>
      <c r="V1189" s="16"/>
      <c r="W1189" s="16"/>
      <c r="X1189" s="16"/>
      <c r="Y1189" s="16"/>
      <c r="Z1189" s="16"/>
      <c r="AA1189" s="16"/>
      <c r="AB1189" s="16"/>
      <c r="AC1189" s="16"/>
      <c r="AD1189" s="16"/>
      <c r="AE1189" s="16"/>
      <c r="AT1189" s="268" t="s">
        <v>156</v>
      </c>
      <c r="AU1189" s="268" t="s">
        <v>85</v>
      </c>
      <c r="AV1189" s="16" t="s">
        <v>152</v>
      </c>
      <c r="AW1189" s="16" t="s">
        <v>37</v>
      </c>
      <c r="AX1189" s="16" t="s">
        <v>83</v>
      </c>
      <c r="AY1189" s="268" t="s">
        <v>145</v>
      </c>
    </row>
    <row r="1190" s="2" customFormat="1" ht="16.5" customHeight="1">
      <c r="A1190" s="41"/>
      <c r="B1190" s="42"/>
      <c r="C1190" s="207" t="s">
        <v>1395</v>
      </c>
      <c r="D1190" s="207" t="s">
        <v>147</v>
      </c>
      <c r="E1190" s="208" t="s">
        <v>1396</v>
      </c>
      <c r="F1190" s="209" t="s">
        <v>1397</v>
      </c>
      <c r="G1190" s="210" t="s">
        <v>313</v>
      </c>
      <c r="H1190" s="211">
        <v>212</v>
      </c>
      <c r="I1190" s="212"/>
      <c r="J1190" s="213">
        <f>ROUND(I1190*H1190,2)</f>
        <v>0</v>
      </c>
      <c r="K1190" s="209" t="s">
        <v>151</v>
      </c>
      <c r="L1190" s="47"/>
      <c r="M1190" s="214" t="s">
        <v>19</v>
      </c>
      <c r="N1190" s="215" t="s">
        <v>46</v>
      </c>
      <c r="O1190" s="87"/>
      <c r="P1190" s="216">
        <f>O1190*H1190</f>
        <v>0</v>
      </c>
      <c r="Q1190" s="216">
        <v>0</v>
      </c>
      <c r="R1190" s="216">
        <f>Q1190*H1190</f>
        <v>0</v>
      </c>
      <c r="S1190" s="216">
        <v>0</v>
      </c>
      <c r="T1190" s="217">
        <f>S1190*H1190</f>
        <v>0</v>
      </c>
      <c r="U1190" s="41"/>
      <c r="V1190" s="41"/>
      <c r="W1190" s="41"/>
      <c r="X1190" s="41"/>
      <c r="Y1190" s="41"/>
      <c r="Z1190" s="41"/>
      <c r="AA1190" s="41"/>
      <c r="AB1190" s="41"/>
      <c r="AC1190" s="41"/>
      <c r="AD1190" s="41"/>
      <c r="AE1190" s="41"/>
      <c r="AR1190" s="218" t="s">
        <v>261</v>
      </c>
      <c r="AT1190" s="218" t="s">
        <v>147</v>
      </c>
      <c r="AU1190" s="218" t="s">
        <v>85</v>
      </c>
      <c r="AY1190" s="20" t="s">
        <v>145</v>
      </c>
      <c r="BE1190" s="219">
        <f>IF(N1190="základní",J1190,0)</f>
        <v>0</v>
      </c>
      <c r="BF1190" s="219">
        <f>IF(N1190="snížená",J1190,0)</f>
        <v>0</v>
      </c>
      <c r="BG1190" s="219">
        <f>IF(N1190="zákl. přenesená",J1190,0)</f>
        <v>0</v>
      </c>
      <c r="BH1190" s="219">
        <f>IF(N1190="sníž. přenesená",J1190,0)</f>
        <v>0</v>
      </c>
      <c r="BI1190" s="219">
        <f>IF(N1190="nulová",J1190,0)</f>
        <v>0</v>
      </c>
      <c r="BJ1190" s="20" t="s">
        <v>83</v>
      </c>
      <c r="BK1190" s="219">
        <f>ROUND(I1190*H1190,2)</f>
        <v>0</v>
      </c>
      <c r="BL1190" s="20" t="s">
        <v>261</v>
      </c>
      <c r="BM1190" s="218" t="s">
        <v>1398</v>
      </c>
    </row>
    <row r="1191" s="2" customFormat="1">
      <c r="A1191" s="41"/>
      <c r="B1191" s="42"/>
      <c r="C1191" s="43"/>
      <c r="D1191" s="220" t="s">
        <v>154</v>
      </c>
      <c r="E1191" s="43"/>
      <c r="F1191" s="221" t="s">
        <v>1399</v>
      </c>
      <c r="G1191" s="43"/>
      <c r="H1191" s="43"/>
      <c r="I1191" s="222"/>
      <c r="J1191" s="43"/>
      <c r="K1191" s="43"/>
      <c r="L1191" s="47"/>
      <c r="M1191" s="223"/>
      <c r="N1191" s="224"/>
      <c r="O1191" s="87"/>
      <c r="P1191" s="87"/>
      <c r="Q1191" s="87"/>
      <c r="R1191" s="87"/>
      <c r="S1191" s="87"/>
      <c r="T1191" s="88"/>
      <c r="U1191" s="41"/>
      <c r="V1191" s="41"/>
      <c r="W1191" s="41"/>
      <c r="X1191" s="41"/>
      <c r="Y1191" s="41"/>
      <c r="Z1191" s="41"/>
      <c r="AA1191" s="41"/>
      <c r="AB1191" s="41"/>
      <c r="AC1191" s="41"/>
      <c r="AD1191" s="41"/>
      <c r="AE1191" s="41"/>
      <c r="AT1191" s="20" t="s">
        <v>154</v>
      </c>
      <c r="AU1191" s="20" t="s">
        <v>85</v>
      </c>
    </row>
    <row r="1192" s="14" customFormat="1">
      <c r="A1192" s="14"/>
      <c r="B1192" s="236"/>
      <c r="C1192" s="237"/>
      <c r="D1192" s="227" t="s">
        <v>156</v>
      </c>
      <c r="E1192" s="238" t="s">
        <v>19</v>
      </c>
      <c r="F1192" s="239" t="s">
        <v>1400</v>
      </c>
      <c r="G1192" s="237"/>
      <c r="H1192" s="240">
        <v>212</v>
      </c>
      <c r="I1192" s="241"/>
      <c r="J1192" s="237"/>
      <c r="K1192" s="237"/>
      <c r="L1192" s="242"/>
      <c r="M1192" s="243"/>
      <c r="N1192" s="244"/>
      <c r="O1192" s="244"/>
      <c r="P1192" s="244"/>
      <c r="Q1192" s="244"/>
      <c r="R1192" s="244"/>
      <c r="S1192" s="244"/>
      <c r="T1192" s="245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46" t="s">
        <v>156</v>
      </c>
      <c r="AU1192" s="246" t="s">
        <v>85</v>
      </c>
      <c r="AV1192" s="14" t="s">
        <v>85</v>
      </c>
      <c r="AW1192" s="14" t="s">
        <v>37</v>
      </c>
      <c r="AX1192" s="14" t="s">
        <v>75</v>
      </c>
      <c r="AY1192" s="246" t="s">
        <v>145</v>
      </c>
    </row>
    <row r="1193" s="16" customFormat="1">
      <c r="A1193" s="16"/>
      <c r="B1193" s="258"/>
      <c r="C1193" s="259"/>
      <c r="D1193" s="227" t="s">
        <v>156</v>
      </c>
      <c r="E1193" s="260" t="s">
        <v>19</v>
      </c>
      <c r="F1193" s="261" t="s">
        <v>166</v>
      </c>
      <c r="G1193" s="259"/>
      <c r="H1193" s="262">
        <v>212</v>
      </c>
      <c r="I1193" s="263"/>
      <c r="J1193" s="259"/>
      <c r="K1193" s="259"/>
      <c r="L1193" s="264"/>
      <c r="M1193" s="265"/>
      <c r="N1193" s="266"/>
      <c r="O1193" s="266"/>
      <c r="P1193" s="266"/>
      <c r="Q1193" s="266"/>
      <c r="R1193" s="266"/>
      <c r="S1193" s="266"/>
      <c r="T1193" s="267"/>
      <c r="U1193" s="16"/>
      <c r="V1193" s="16"/>
      <c r="W1193" s="16"/>
      <c r="X1193" s="16"/>
      <c r="Y1193" s="16"/>
      <c r="Z1193" s="16"/>
      <c r="AA1193" s="16"/>
      <c r="AB1193" s="16"/>
      <c r="AC1193" s="16"/>
      <c r="AD1193" s="16"/>
      <c r="AE1193" s="16"/>
      <c r="AT1193" s="268" t="s">
        <v>156</v>
      </c>
      <c r="AU1193" s="268" t="s">
        <v>85</v>
      </c>
      <c r="AV1193" s="16" t="s">
        <v>152</v>
      </c>
      <c r="AW1193" s="16" t="s">
        <v>37</v>
      </c>
      <c r="AX1193" s="16" t="s">
        <v>83</v>
      </c>
      <c r="AY1193" s="268" t="s">
        <v>145</v>
      </c>
    </row>
    <row r="1194" s="2" customFormat="1" ht="16.5" customHeight="1">
      <c r="A1194" s="41"/>
      <c r="B1194" s="42"/>
      <c r="C1194" s="207" t="s">
        <v>1401</v>
      </c>
      <c r="D1194" s="207" t="s">
        <v>147</v>
      </c>
      <c r="E1194" s="208" t="s">
        <v>1402</v>
      </c>
      <c r="F1194" s="209" t="s">
        <v>1403</v>
      </c>
      <c r="G1194" s="210" t="s">
        <v>916</v>
      </c>
      <c r="H1194" s="211">
        <v>3</v>
      </c>
      <c r="I1194" s="212"/>
      <c r="J1194" s="213">
        <f>ROUND(I1194*H1194,2)</f>
        <v>0</v>
      </c>
      <c r="K1194" s="209" t="s">
        <v>151</v>
      </c>
      <c r="L1194" s="47"/>
      <c r="M1194" s="214" t="s">
        <v>19</v>
      </c>
      <c r="N1194" s="215" t="s">
        <v>46</v>
      </c>
      <c r="O1194" s="87"/>
      <c r="P1194" s="216">
        <f>O1194*H1194</f>
        <v>0</v>
      </c>
      <c r="Q1194" s="216">
        <v>0</v>
      </c>
      <c r="R1194" s="216">
        <f>Q1194*H1194</f>
        <v>0</v>
      </c>
      <c r="S1194" s="216">
        <v>0</v>
      </c>
      <c r="T1194" s="217">
        <f>S1194*H1194</f>
        <v>0</v>
      </c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R1194" s="218" t="s">
        <v>261</v>
      </c>
      <c r="AT1194" s="218" t="s">
        <v>147</v>
      </c>
      <c r="AU1194" s="218" t="s">
        <v>85</v>
      </c>
      <c r="AY1194" s="20" t="s">
        <v>145</v>
      </c>
      <c r="BE1194" s="219">
        <f>IF(N1194="základní",J1194,0)</f>
        <v>0</v>
      </c>
      <c r="BF1194" s="219">
        <f>IF(N1194="snížená",J1194,0)</f>
        <v>0</v>
      </c>
      <c r="BG1194" s="219">
        <f>IF(N1194="zákl. přenesená",J1194,0)</f>
        <v>0</v>
      </c>
      <c r="BH1194" s="219">
        <f>IF(N1194="sníž. přenesená",J1194,0)</f>
        <v>0</v>
      </c>
      <c r="BI1194" s="219">
        <f>IF(N1194="nulová",J1194,0)</f>
        <v>0</v>
      </c>
      <c r="BJ1194" s="20" t="s">
        <v>83</v>
      </c>
      <c r="BK1194" s="219">
        <f>ROUND(I1194*H1194,2)</f>
        <v>0</v>
      </c>
      <c r="BL1194" s="20" t="s">
        <v>261</v>
      </c>
      <c r="BM1194" s="218" t="s">
        <v>1404</v>
      </c>
    </row>
    <row r="1195" s="2" customFormat="1">
      <c r="A1195" s="41"/>
      <c r="B1195" s="42"/>
      <c r="C1195" s="43"/>
      <c r="D1195" s="220" t="s">
        <v>154</v>
      </c>
      <c r="E1195" s="43"/>
      <c r="F1195" s="221" t="s">
        <v>1405</v>
      </c>
      <c r="G1195" s="43"/>
      <c r="H1195" s="43"/>
      <c r="I1195" s="222"/>
      <c r="J1195" s="43"/>
      <c r="K1195" s="43"/>
      <c r="L1195" s="47"/>
      <c r="M1195" s="223"/>
      <c r="N1195" s="224"/>
      <c r="O1195" s="87"/>
      <c r="P1195" s="87"/>
      <c r="Q1195" s="87"/>
      <c r="R1195" s="87"/>
      <c r="S1195" s="87"/>
      <c r="T1195" s="88"/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T1195" s="20" t="s">
        <v>154</v>
      </c>
      <c r="AU1195" s="20" t="s">
        <v>85</v>
      </c>
    </row>
    <row r="1196" s="2" customFormat="1" ht="24.15" customHeight="1">
      <c r="A1196" s="41"/>
      <c r="B1196" s="42"/>
      <c r="C1196" s="207" t="s">
        <v>1406</v>
      </c>
      <c r="D1196" s="207" t="s">
        <v>147</v>
      </c>
      <c r="E1196" s="208" t="s">
        <v>1407</v>
      </c>
      <c r="F1196" s="209" t="s">
        <v>1408</v>
      </c>
      <c r="G1196" s="210" t="s">
        <v>720</v>
      </c>
      <c r="H1196" s="279"/>
      <c r="I1196" s="212"/>
      <c r="J1196" s="213">
        <f>ROUND(I1196*H1196,2)</f>
        <v>0</v>
      </c>
      <c r="K1196" s="209" t="s">
        <v>151</v>
      </c>
      <c r="L1196" s="47"/>
      <c r="M1196" s="214" t="s">
        <v>19</v>
      </c>
      <c r="N1196" s="215" t="s">
        <v>46</v>
      </c>
      <c r="O1196" s="87"/>
      <c r="P1196" s="216">
        <f>O1196*H1196</f>
        <v>0</v>
      </c>
      <c r="Q1196" s="216">
        <v>0</v>
      </c>
      <c r="R1196" s="216">
        <f>Q1196*H1196</f>
        <v>0</v>
      </c>
      <c r="S1196" s="216">
        <v>0</v>
      </c>
      <c r="T1196" s="217">
        <f>S1196*H1196</f>
        <v>0</v>
      </c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R1196" s="218" t="s">
        <v>261</v>
      </c>
      <c r="AT1196" s="218" t="s">
        <v>147</v>
      </c>
      <c r="AU1196" s="218" t="s">
        <v>85</v>
      </c>
      <c r="AY1196" s="20" t="s">
        <v>145</v>
      </c>
      <c r="BE1196" s="219">
        <f>IF(N1196="základní",J1196,0)</f>
        <v>0</v>
      </c>
      <c r="BF1196" s="219">
        <f>IF(N1196="snížená",J1196,0)</f>
        <v>0</v>
      </c>
      <c r="BG1196" s="219">
        <f>IF(N1196="zákl. přenesená",J1196,0)</f>
        <v>0</v>
      </c>
      <c r="BH1196" s="219">
        <f>IF(N1196="sníž. přenesená",J1196,0)</f>
        <v>0</v>
      </c>
      <c r="BI1196" s="219">
        <f>IF(N1196="nulová",J1196,0)</f>
        <v>0</v>
      </c>
      <c r="BJ1196" s="20" t="s">
        <v>83</v>
      </c>
      <c r="BK1196" s="219">
        <f>ROUND(I1196*H1196,2)</f>
        <v>0</v>
      </c>
      <c r="BL1196" s="20" t="s">
        <v>261</v>
      </c>
      <c r="BM1196" s="218" t="s">
        <v>1409</v>
      </c>
    </row>
    <row r="1197" s="2" customFormat="1">
      <c r="A1197" s="41"/>
      <c r="B1197" s="42"/>
      <c r="C1197" s="43"/>
      <c r="D1197" s="220" t="s">
        <v>154</v>
      </c>
      <c r="E1197" s="43"/>
      <c r="F1197" s="221" t="s">
        <v>1410</v>
      </c>
      <c r="G1197" s="43"/>
      <c r="H1197" s="43"/>
      <c r="I1197" s="222"/>
      <c r="J1197" s="43"/>
      <c r="K1197" s="43"/>
      <c r="L1197" s="47"/>
      <c r="M1197" s="223"/>
      <c r="N1197" s="224"/>
      <c r="O1197" s="87"/>
      <c r="P1197" s="87"/>
      <c r="Q1197" s="87"/>
      <c r="R1197" s="87"/>
      <c r="S1197" s="87"/>
      <c r="T1197" s="88"/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T1197" s="20" t="s">
        <v>154</v>
      </c>
      <c r="AU1197" s="20" t="s">
        <v>85</v>
      </c>
    </row>
    <row r="1198" s="12" customFormat="1" ht="22.8" customHeight="1">
      <c r="A1198" s="12"/>
      <c r="B1198" s="191"/>
      <c r="C1198" s="192"/>
      <c r="D1198" s="193" t="s">
        <v>74</v>
      </c>
      <c r="E1198" s="205" t="s">
        <v>1411</v>
      </c>
      <c r="F1198" s="205" t="s">
        <v>1412</v>
      </c>
      <c r="G1198" s="192"/>
      <c r="H1198" s="192"/>
      <c r="I1198" s="195"/>
      <c r="J1198" s="206">
        <f>BK1198</f>
        <v>0</v>
      </c>
      <c r="K1198" s="192"/>
      <c r="L1198" s="197"/>
      <c r="M1198" s="198"/>
      <c r="N1198" s="199"/>
      <c r="O1198" s="199"/>
      <c r="P1198" s="200">
        <f>SUM(P1199:P1240)</f>
        <v>0</v>
      </c>
      <c r="Q1198" s="199"/>
      <c r="R1198" s="200">
        <f>SUM(R1199:R1240)</f>
        <v>0.050869999999999999</v>
      </c>
      <c r="S1198" s="199"/>
      <c r="T1198" s="201">
        <f>SUM(T1199:T1240)</f>
        <v>0</v>
      </c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R1198" s="202" t="s">
        <v>85</v>
      </c>
      <c r="AT1198" s="203" t="s">
        <v>74</v>
      </c>
      <c r="AU1198" s="203" t="s">
        <v>83</v>
      </c>
      <c r="AY1198" s="202" t="s">
        <v>145</v>
      </c>
      <c r="BK1198" s="204">
        <f>SUM(BK1199:BK1240)</f>
        <v>0</v>
      </c>
    </row>
    <row r="1199" s="2" customFormat="1" ht="16.5" customHeight="1">
      <c r="A1199" s="41"/>
      <c r="B1199" s="42"/>
      <c r="C1199" s="207" t="s">
        <v>1413</v>
      </c>
      <c r="D1199" s="207" t="s">
        <v>147</v>
      </c>
      <c r="E1199" s="208" t="s">
        <v>1414</v>
      </c>
      <c r="F1199" s="209" t="s">
        <v>1415</v>
      </c>
      <c r="G1199" s="210" t="s">
        <v>611</v>
      </c>
      <c r="H1199" s="211">
        <v>4</v>
      </c>
      <c r="I1199" s="212"/>
      <c r="J1199" s="213">
        <f>ROUND(I1199*H1199,2)</f>
        <v>0</v>
      </c>
      <c r="K1199" s="209" t="s">
        <v>151</v>
      </c>
      <c r="L1199" s="47"/>
      <c r="M1199" s="214" t="s">
        <v>19</v>
      </c>
      <c r="N1199" s="215" t="s">
        <v>46</v>
      </c>
      <c r="O1199" s="87"/>
      <c r="P1199" s="216">
        <f>O1199*H1199</f>
        <v>0</v>
      </c>
      <c r="Q1199" s="216">
        <v>0.00347</v>
      </c>
      <c r="R1199" s="216">
        <f>Q1199*H1199</f>
        <v>0.01388</v>
      </c>
      <c r="S1199" s="216">
        <v>0</v>
      </c>
      <c r="T1199" s="217">
        <f>S1199*H1199</f>
        <v>0</v>
      </c>
      <c r="U1199" s="41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R1199" s="218" t="s">
        <v>261</v>
      </c>
      <c r="AT1199" s="218" t="s">
        <v>147</v>
      </c>
      <c r="AU1199" s="218" t="s">
        <v>85</v>
      </c>
      <c r="AY1199" s="20" t="s">
        <v>145</v>
      </c>
      <c r="BE1199" s="219">
        <f>IF(N1199="základní",J1199,0)</f>
        <v>0</v>
      </c>
      <c r="BF1199" s="219">
        <f>IF(N1199="snížená",J1199,0)</f>
        <v>0</v>
      </c>
      <c r="BG1199" s="219">
        <f>IF(N1199="zákl. přenesená",J1199,0)</f>
        <v>0</v>
      </c>
      <c r="BH1199" s="219">
        <f>IF(N1199="sníž. přenesená",J1199,0)</f>
        <v>0</v>
      </c>
      <c r="BI1199" s="219">
        <f>IF(N1199="nulová",J1199,0)</f>
        <v>0</v>
      </c>
      <c r="BJ1199" s="20" t="s">
        <v>83</v>
      </c>
      <c r="BK1199" s="219">
        <f>ROUND(I1199*H1199,2)</f>
        <v>0</v>
      </c>
      <c r="BL1199" s="20" t="s">
        <v>261</v>
      </c>
      <c r="BM1199" s="218" t="s">
        <v>1416</v>
      </c>
    </row>
    <row r="1200" s="2" customFormat="1">
      <c r="A1200" s="41"/>
      <c r="B1200" s="42"/>
      <c r="C1200" s="43"/>
      <c r="D1200" s="220" t="s">
        <v>154</v>
      </c>
      <c r="E1200" s="43"/>
      <c r="F1200" s="221" t="s">
        <v>1417</v>
      </c>
      <c r="G1200" s="43"/>
      <c r="H1200" s="43"/>
      <c r="I1200" s="222"/>
      <c r="J1200" s="43"/>
      <c r="K1200" s="43"/>
      <c r="L1200" s="47"/>
      <c r="M1200" s="223"/>
      <c r="N1200" s="224"/>
      <c r="O1200" s="87"/>
      <c r="P1200" s="87"/>
      <c r="Q1200" s="87"/>
      <c r="R1200" s="87"/>
      <c r="S1200" s="87"/>
      <c r="T1200" s="88"/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T1200" s="20" t="s">
        <v>154</v>
      </c>
      <c r="AU1200" s="20" t="s">
        <v>85</v>
      </c>
    </row>
    <row r="1201" s="13" customFormat="1">
      <c r="A1201" s="13"/>
      <c r="B1201" s="225"/>
      <c r="C1201" s="226"/>
      <c r="D1201" s="227" t="s">
        <v>156</v>
      </c>
      <c r="E1201" s="228" t="s">
        <v>19</v>
      </c>
      <c r="F1201" s="229" t="s">
        <v>243</v>
      </c>
      <c r="G1201" s="226"/>
      <c r="H1201" s="228" t="s">
        <v>19</v>
      </c>
      <c r="I1201" s="230"/>
      <c r="J1201" s="226"/>
      <c r="K1201" s="226"/>
      <c r="L1201" s="231"/>
      <c r="M1201" s="232"/>
      <c r="N1201" s="233"/>
      <c r="O1201" s="233"/>
      <c r="P1201" s="233"/>
      <c r="Q1201" s="233"/>
      <c r="R1201" s="233"/>
      <c r="S1201" s="233"/>
      <c r="T1201" s="234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5" t="s">
        <v>156</v>
      </c>
      <c r="AU1201" s="235" t="s">
        <v>85</v>
      </c>
      <c r="AV1201" s="13" t="s">
        <v>83</v>
      </c>
      <c r="AW1201" s="13" t="s">
        <v>37</v>
      </c>
      <c r="AX1201" s="13" t="s">
        <v>75</v>
      </c>
      <c r="AY1201" s="235" t="s">
        <v>145</v>
      </c>
    </row>
    <row r="1202" s="14" customFormat="1">
      <c r="A1202" s="14"/>
      <c r="B1202" s="236"/>
      <c r="C1202" s="237"/>
      <c r="D1202" s="227" t="s">
        <v>156</v>
      </c>
      <c r="E1202" s="238" t="s">
        <v>19</v>
      </c>
      <c r="F1202" s="239" t="s">
        <v>152</v>
      </c>
      <c r="G1202" s="237"/>
      <c r="H1202" s="240">
        <v>4</v>
      </c>
      <c r="I1202" s="241"/>
      <c r="J1202" s="237"/>
      <c r="K1202" s="237"/>
      <c r="L1202" s="242"/>
      <c r="M1202" s="243"/>
      <c r="N1202" s="244"/>
      <c r="O1202" s="244"/>
      <c r="P1202" s="244"/>
      <c r="Q1202" s="244"/>
      <c r="R1202" s="244"/>
      <c r="S1202" s="244"/>
      <c r="T1202" s="245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6" t="s">
        <v>156</v>
      </c>
      <c r="AU1202" s="246" t="s">
        <v>85</v>
      </c>
      <c r="AV1202" s="14" t="s">
        <v>85</v>
      </c>
      <c r="AW1202" s="14" t="s">
        <v>37</v>
      </c>
      <c r="AX1202" s="14" t="s">
        <v>75</v>
      </c>
      <c r="AY1202" s="246" t="s">
        <v>145</v>
      </c>
    </row>
    <row r="1203" s="16" customFormat="1">
      <c r="A1203" s="16"/>
      <c r="B1203" s="258"/>
      <c r="C1203" s="259"/>
      <c r="D1203" s="227" t="s">
        <v>156</v>
      </c>
      <c r="E1203" s="260" t="s">
        <v>19</v>
      </c>
      <c r="F1203" s="261" t="s">
        <v>166</v>
      </c>
      <c r="G1203" s="259"/>
      <c r="H1203" s="262">
        <v>4</v>
      </c>
      <c r="I1203" s="263"/>
      <c r="J1203" s="259"/>
      <c r="K1203" s="259"/>
      <c r="L1203" s="264"/>
      <c r="M1203" s="265"/>
      <c r="N1203" s="266"/>
      <c r="O1203" s="266"/>
      <c r="P1203" s="266"/>
      <c r="Q1203" s="266"/>
      <c r="R1203" s="266"/>
      <c r="S1203" s="266"/>
      <c r="T1203" s="267"/>
      <c r="U1203" s="16"/>
      <c r="V1203" s="16"/>
      <c r="W1203" s="16"/>
      <c r="X1203" s="16"/>
      <c r="Y1203" s="16"/>
      <c r="Z1203" s="16"/>
      <c r="AA1203" s="16"/>
      <c r="AB1203" s="16"/>
      <c r="AC1203" s="16"/>
      <c r="AD1203" s="16"/>
      <c r="AE1203" s="16"/>
      <c r="AT1203" s="268" t="s">
        <v>156</v>
      </c>
      <c r="AU1203" s="268" t="s">
        <v>85</v>
      </c>
      <c r="AV1203" s="16" t="s">
        <v>152</v>
      </c>
      <c r="AW1203" s="16" t="s">
        <v>37</v>
      </c>
      <c r="AX1203" s="16" t="s">
        <v>83</v>
      </c>
      <c r="AY1203" s="268" t="s">
        <v>145</v>
      </c>
    </row>
    <row r="1204" s="2" customFormat="1" ht="24.15" customHeight="1">
      <c r="A1204" s="41"/>
      <c r="B1204" s="42"/>
      <c r="C1204" s="207" t="s">
        <v>1418</v>
      </c>
      <c r="D1204" s="207" t="s">
        <v>147</v>
      </c>
      <c r="E1204" s="208" t="s">
        <v>1419</v>
      </c>
      <c r="F1204" s="209" t="s">
        <v>1420</v>
      </c>
      <c r="G1204" s="210" t="s">
        <v>240</v>
      </c>
      <c r="H1204" s="211">
        <v>28</v>
      </c>
      <c r="I1204" s="212"/>
      <c r="J1204" s="213">
        <f>ROUND(I1204*H1204,2)</f>
        <v>0</v>
      </c>
      <c r="K1204" s="209" t="s">
        <v>151</v>
      </c>
      <c r="L1204" s="47"/>
      <c r="M1204" s="214" t="s">
        <v>19</v>
      </c>
      <c r="N1204" s="215" t="s">
        <v>46</v>
      </c>
      <c r="O1204" s="87"/>
      <c r="P1204" s="216">
        <f>O1204*H1204</f>
        <v>0</v>
      </c>
      <c r="Q1204" s="216">
        <v>0.00013999999999999999</v>
      </c>
      <c r="R1204" s="216">
        <f>Q1204*H1204</f>
        <v>0.0039199999999999999</v>
      </c>
      <c r="S1204" s="216">
        <v>0</v>
      </c>
      <c r="T1204" s="217">
        <f>S1204*H1204</f>
        <v>0</v>
      </c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R1204" s="218" t="s">
        <v>261</v>
      </c>
      <c r="AT1204" s="218" t="s">
        <v>147</v>
      </c>
      <c r="AU1204" s="218" t="s">
        <v>85</v>
      </c>
      <c r="AY1204" s="20" t="s">
        <v>145</v>
      </c>
      <c r="BE1204" s="219">
        <f>IF(N1204="základní",J1204,0)</f>
        <v>0</v>
      </c>
      <c r="BF1204" s="219">
        <f>IF(N1204="snížená",J1204,0)</f>
        <v>0</v>
      </c>
      <c r="BG1204" s="219">
        <f>IF(N1204="zákl. přenesená",J1204,0)</f>
        <v>0</v>
      </c>
      <c r="BH1204" s="219">
        <f>IF(N1204="sníž. přenesená",J1204,0)</f>
        <v>0</v>
      </c>
      <c r="BI1204" s="219">
        <f>IF(N1204="nulová",J1204,0)</f>
        <v>0</v>
      </c>
      <c r="BJ1204" s="20" t="s">
        <v>83</v>
      </c>
      <c r="BK1204" s="219">
        <f>ROUND(I1204*H1204,2)</f>
        <v>0</v>
      </c>
      <c r="BL1204" s="20" t="s">
        <v>261</v>
      </c>
      <c r="BM1204" s="218" t="s">
        <v>1421</v>
      </c>
    </row>
    <row r="1205" s="2" customFormat="1">
      <c r="A1205" s="41"/>
      <c r="B1205" s="42"/>
      <c r="C1205" s="43"/>
      <c r="D1205" s="220" t="s">
        <v>154</v>
      </c>
      <c r="E1205" s="43"/>
      <c r="F1205" s="221" t="s">
        <v>1422</v>
      </c>
      <c r="G1205" s="43"/>
      <c r="H1205" s="43"/>
      <c r="I1205" s="222"/>
      <c r="J1205" s="43"/>
      <c r="K1205" s="43"/>
      <c r="L1205" s="47"/>
      <c r="M1205" s="223"/>
      <c r="N1205" s="224"/>
      <c r="O1205" s="87"/>
      <c r="P1205" s="87"/>
      <c r="Q1205" s="87"/>
      <c r="R1205" s="87"/>
      <c r="S1205" s="87"/>
      <c r="T1205" s="88"/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T1205" s="20" t="s">
        <v>154</v>
      </c>
      <c r="AU1205" s="20" t="s">
        <v>85</v>
      </c>
    </row>
    <row r="1206" s="2" customFormat="1" ht="21.75" customHeight="1">
      <c r="A1206" s="41"/>
      <c r="B1206" s="42"/>
      <c r="C1206" s="207" t="s">
        <v>1423</v>
      </c>
      <c r="D1206" s="207" t="s">
        <v>147</v>
      </c>
      <c r="E1206" s="208" t="s">
        <v>1424</v>
      </c>
      <c r="F1206" s="209" t="s">
        <v>1425</v>
      </c>
      <c r="G1206" s="210" t="s">
        <v>240</v>
      </c>
      <c r="H1206" s="211">
        <v>1</v>
      </c>
      <c r="I1206" s="212"/>
      <c r="J1206" s="213">
        <f>ROUND(I1206*H1206,2)</f>
        <v>0</v>
      </c>
      <c r="K1206" s="209" t="s">
        <v>151</v>
      </c>
      <c r="L1206" s="47"/>
      <c r="M1206" s="214" t="s">
        <v>19</v>
      </c>
      <c r="N1206" s="215" t="s">
        <v>46</v>
      </c>
      <c r="O1206" s="87"/>
      <c r="P1206" s="216">
        <f>O1206*H1206</f>
        <v>0</v>
      </c>
      <c r="Q1206" s="216">
        <v>0.00029</v>
      </c>
      <c r="R1206" s="216">
        <f>Q1206*H1206</f>
        <v>0.00029</v>
      </c>
      <c r="S1206" s="216">
        <v>0</v>
      </c>
      <c r="T1206" s="217">
        <f>S1206*H1206</f>
        <v>0</v>
      </c>
      <c r="U1206" s="41"/>
      <c r="V1206" s="41"/>
      <c r="W1206" s="41"/>
      <c r="X1206" s="41"/>
      <c r="Y1206" s="41"/>
      <c r="Z1206" s="41"/>
      <c r="AA1206" s="41"/>
      <c r="AB1206" s="41"/>
      <c r="AC1206" s="41"/>
      <c r="AD1206" s="41"/>
      <c r="AE1206" s="41"/>
      <c r="AR1206" s="218" t="s">
        <v>261</v>
      </c>
      <c r="AT1206" s="218" t="s">
        <v>147</v>
      </c>
      <c r="AU1206" s="218" t="s">
        <v>85</v>
      </c>
      <c r="AY1206" s="20" t="s">
        <v>145</v>
      </c>
      <c r="BE1206" s="219">
        <f>IF(N1206="základní",J1206,0)</f>
        <v>0</v>
      </c>
      <c r="BF1206" s="219">
        <f>IF(N1206="snížená",J1206,0)</f>
        <v>0</v>
      </c>
      <c r="BG1206" s="219">
        <f>IF(N1206="zákl. přenesená",J1206,0)</f>
        <v>0</v>
      </c>
      <c r="BH1206" s="219">
        <f>IF(N1206="sníž. přenesená",J1206,0)</f>
        <v>0</v>
      </c>
      <c r="BI1206" s="219">
        <f>IF(N1206="nulová",J1206,0)</f>
        <v>0</v>
      </c>
      <c r="BJ1206" s="20" t="s">
        <v>83</v>
      </c>
      <c r="BK1206" s="219">
        <f>ROUND(I1206*H1206,2)</f>
        <v>0</v>
      </c>
      <c r="BL1206" s="20" t="s">
        <v>261</v>
      </c>
      <c r="BM1206" s="218" t="s">
        <v>1426</v>
      </c>
    </row>
    <row r="1207" s="2" customFormat="1">
      <c r="A1207" s="41"/>
      <c r="B1207" s="42"/>
      <c r="C1207" s="43"/>
      <c r="D1207" s="220" t="s">
        <v>154</v>
      </c>
      <c r="E1207" s="43"/>
      <c r="F1207" s="221" t="s">
        <v>1427</v>
      </c>
      <c r="G1207" s="43"/>
      <c r="H1207" s="43"/>
      <c r="I1207" s="222"/>
      <c r="J1207" s="43"/>
      <c r="K1207" s="43"/>
      <c r="L1207" s="47"/>
      <c r="M1207" s="223"/>
      <c r="N1207" s="224"/>
      <c r="O1207" s="87"/>
      <c r="P1207" s="87"/>
      <c r="Q1207" s="87"/>
      <c r="R1207" s="87"/>
      <c r="S1207" s="87"/>
      <c r="T1207" s="88"/>
      <c r="U1207" s="41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T1207" s="20" t="s">
        <v>154</v>
      </c>
      <c r="AU1207" s="20" t="s">
        <v>85</v>
      </c>
    </row>
    <row r="1208" s="2" customFormat="1" ht="21.75" customHeight="1">
      <c r="A1208" s="41"/>
      <c r="B1208" s="42"/>
      <c r="C1208" s="207" t="s">
        <v>1428</v>
      </c>
      <c r="D1208" s="207" t="s">
        <v>147</v>
      </c>
      <c r="E1208" s="208" t="s">
        <v>1429</v>
      </c>
      <c r="F1208" s="209" t="s">
        <v>1430</v>
      </c>
      <c r="G1208" s="210" t="s">
        <v>240</v>
      </c>
      <c r="H1208" s="211">
        <v>28</v>
      </c>
      <c r="I1208" s="212"/>
      <c r="J1208" s="213">
        <f>ROUND(I1208*H1208,2)</f>
        <v>0</v>
      </c>
      <c r="K1208" s="209" t="s">
        <v>151</v>
      </c>
      <c r="L1208" s="47"/>
      <c r="M1208" s="214" t="s">
        <v>19</v>
      </c>
      <c r="N1208" s="215" t="s">
        <v>46</v>
      </c>
      <c r="O1208" s="87"/>
      <c r="P1208" s="216">
        <f>O1208*H1208</f>
        <v>0</v>
      </c>
      <c r="Q1208" s="216">
        <v>0.00069999999999999999</v>
      </c>
      <c r="R1208" s="216">
        <f>Q1208*H1208</f>
        <v>0.019599999999999999</v>
      </c>
      <c r="S1208" s="216">
        <v>0</v>
      </c>
      <c r="T1208" s="217">
        <f>S1208*H1208</f>
        <v>0</v>
      </c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R1208" s="218" t="s">
        <v>261</v>
      </c>
      <c r="AT1208" s="218" t="s">
        <v>147</v>
      </c>
      <c r="AU1208" s="218" t="s">
        <v>85</v>
      </c>
      <c r="AY1208" s="20" t="s">
        <v>145</v>
      </c>
      <c r="BE1208" s="219">
        <f>IF(N1208="základní",J1208,0)</f>
        <v>0</v>
      </c>
      <c r="BF1208" s="219">
        <f>IF(N1208="snížená",J1208,0)</f>
        <v>0</v>
      </c>
      <c r="BG1208" s="219">
        <f>IF(N1208="zákl. přenesená",J1208,0)</f>
        <v>0</v>
      </c>
      <c r="BH1208" s="219">
        <f>IF(N1208="sníž. přenesená",J1208,0)</f>
        <v>0</v>
      </c>
      <c r="BI1208" s="219">
        <f>IF(N1208="nulová",J1208,0)</f>
        <v>0</v>
      </c>
      <c r="BJ1208" s="20" t="s">
        <v>83</v>
      </c>
      <c r="BK1208" s="219">
        <f>ROUND(I1208*H1208,2)</f>
        <v>0</v>
      </c>
      <c r="BL1208" s="20" t="s">
        <v>261</v>
      </c>
      <c r="BM1208" s="218" t="s">
        <v>1431</v>
      </c>
    </row>
    <row r="1209" s="2" customFormat="1">
      <c r="A1209" s="41"/>
      <c r="B1209" s="42"/>
      <c r="C1209" s="43"/>
      <c r="D1209" s="220" t="s">
        <v>154</v>
      </c>
      <c r="E1209" s="43"/>
      <c r="F1209" s="221" t="s">
        <v>1432</v>
      </c>
      <c r="G1209" s="43"/>
      <c r="H1209" s="43"/>
      <c r="I1209" s="222"/>
      <c r="J1209" s="43"/>
      <c r="K1209" s="43"/>
      <c r="L1209" s="47"/>
      <c r="M1209" s="223"/>
      <c r="N1209" s="224"/>
      <c r="O1209" s="87"/>
      <c r="P1209" s="87"/>
      <c r="Q1209" s="87"/>
      <c r="R1209" s="87"/>
      <c r="S1209" s="87"/>
      <c r="T1209" s="88"/>
      <c r="U1209" s="41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T1209" s="20" t="s">
        <v>154</v>
      </c>
      <c r="AU1209" s="20" t="s">
        <v>85</v>
      </c>
    </row>
    <row r="1210" s="2" customFormat="1" ht="16.5" customHeight="1">
      <c r="A1210" s="41"/>
      <c r="B1210" s="42"/>
      <c r="C1210" s="207" t="s">
        <v>1433</v>
      </c>
      <c r="D1210" s="207" t="s">
        <v>147</v>
      </c>
      <c r="E1210" s="208" t="s">
        <v>1434</v>
      </c>
      <c r="F1210" s="209" t="s">
        <v>1435</v>
      </c>
      <c r="G1210" s="210" t="s">
        <v>240</v>
      </c>
      <c r="H1210" s="211">
        <v>1</v>
      </c>
      <c r="I1210" s="212"/>
      <c r="J1210" s="213">
        <f>ROUND(I1210*H1210,2)</f>
        <v>0</v>
      </c>
      <c r="K1210" s="209" t="s">
        <v>151</v>
      </c>
      <c r="L1210" s="47"/>
      <c r="M1210" s="214" t="s">
        <v>19</v>
      </c>
      <c r="N1210" s="215" t="s">
        <v>46</v>
      </c>
      <c r="O1210" s="87"/>
      <c r="P1210" s="216">
        <f>O1210*H1210</f>
        <v>0</v>
      </c>
      <c r="Q1210" s="216">
        <v>0.00027</v>
      </c>
      <c r="R1210" s="216">
        <f>Q1210*H1210</f>
        <v>0.00027</v>
      </c>
      <c r="S1210" s="216">
        <v>0</v>
      </c>
      <c r="T1210" s="217">
        <f>S1210*H1210</f>
        <v>0</v>
      </c>
      <c r="U1210" s="41"/>
      <c r="V1210" s="41"/>
      <c r="W1210" s="41"/>
      <c r="X1210" s="41"/>
      <c r="Y1210" s="41"/>
      <c r="Z1210" s="41"/>
      <c r="AA1210" s="41"/>
      <c r="AB1210" s="41"/>
      <c r="AC1210" s="41"/>
      <c r="AD1210" s="41"/>
      <c r="AE1210" s="41"/>
      <c r="AR1210" s="218" t="s">
        <v>261</v>
      </c>
      <c r="AT1210" s="218" t="s">
        <v>147</v>
      </c>
      <c r="AU1210" s="218" t="s">
        <v>85</v>
      </c>
      <c r="AY1210" s="20" t="s">
        <v>145</v>
      </c>
      <c r="BE1210" s="219">
        <f>IF(N1210="základní",J1210,0)</f>
        <v>0</v>
      </c>
      <c r="BF1210" s="219">
        <f>IF(N1210="snížená",J1210,0)</f>
        <v>0</v>
      </c>
      <c r="BG1210" s="219">
        <f>IF(N1210="zákl. přenesená",J1210,0)</f>
        <v>0</v>
      </c>
      <c r="BH1210" s="219">
        <f>IF(N1210="sníž. přenesená",J1210,0)</f>
        <v>0</v>
      </c>
      <c r="BI1210" s="219">
        <f>IF(N1210="nulová",J1210,0)</f>
        <v>0</v>
      </c>
      <c r="BJ1210" s="20" t="s">
        <v>83</v>
      </c>
      <c r="BK1210" s="219">
        <f>ROUND(I1210*H1210,2)</f>
        <v>0</v>
      </c>
      <c r="BL1210" s="20" t="s">
        <v>261</v>
      </c>
      <c r="BM1210" s="218" t="s">
        <v>1436</v>
      </c>
    </row>
    <row r="1211" s="2" customFormat="1">
      <c r="A1211" s="41"/>
      <c r="B1211" s="42"/>
      <c r="C1211" s="43"/>
      <c r="D1211" s="220" t="s">
        <v>154</v>
      </c>
      <c r="E1211" s="43"/>
      <c r="F1211" s="221" t="s">
        <v>1437</v>
      </c>
      <c r="G1211" s="43"/>
      <c r="H1211" s="43"/>
      <c r="I1211" s="222"/>
      <c r="J1211" s="43"/>
      <c r="K1211" s="43"/>
      <c r="L1211" s="47"/>
      <c r="M1211" s="223"/>
      <c r="N1211" s="224"/>
      <c r="O1211" s="87"/>
      <c r="P1211" s="87"/>
      <c r="Q1211" s="87"/>
      <c r="R1211" s="87"/>
      <c r="S1211" s="87"/>
      <c r="T1211" s="88"/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T1211" s="20" t="s">
        <v>154</v>
      </c>
      <c r="AU1211" s="20" t="s">
        <v>85</v>
      </c>
    </row>
    <row r="1212" s="2" customFormat="1" ht="16.5" customHeight="1">
      <c r="A1212" s="41"/>
      <c r="B1212" s="42"/>
      <c r="C1212" s="207" t="s">
        <v>1438</v>
      </c>
      <c r="D1212" s="207" t="s">
        <v>147</v>
      </c>
      <c r="E1212" s="208" t="s">
        <v>1439</v>
      </c>
      <c r="F1212" s="209" t="s">
        <v>1440</v>
      </c>
      <c r="G1212" s="210" t="s">
        <v>240</v>
      </c>
      <c r="H1212" s="211">
        <v>2</v>
      </c>
      <c r="I1212" s="212"/>
      <c r="J1212" s="213">
        <f>ROUND(I1212*H1212,2)</f>
        <v>0</v>
      </c>
      <c r="K1212" s="209" t="s">
        <v>151</v>
      </c>
      <c r="L1212" s="47"/>
      <c r="M1212" s="214" t="s">
        <v>19</v>
      </c>
      <c r="N1212" s="215" t="s">
        <v>46</v>
      </c>
      <c r="O1212" s="87"/>
      <c r="P1212" s="216">
        <f>O1212*H1212</f>
        <v>0</v>
      </c>
      <c r="Q1212" s="216">
        <v>0.00021000000000000001</v>
      </c>
      <c r="R1212" s="216">
        <f>Q1212*H1212</f>
        <v>0.00042000000000000002</v>
      </c>
      <c r="S1212" s="216">
        <v>0</v>
      </c>
      <c r="T1212" s="217">
        <f>S1212*H1212</f>
        <v>0</v>
      </c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R1212" s="218" t="s">
        <v>261</v>
      </c>
      <c r="AT1212" s="218" t="s">
        <v>147</v>
      </c>
      <c r="AU1212" s="218" t="s">
        <v>85</v>
      </c>
      <c r="AY1212" s="20" t="s">
        <v>145</v>
      </c>
      <c r="BE1212" s="219">
        <f>IF(N1212="základní",J1212,0)</f>
        <v>0</v>
      </c>
      <c r="BF1212" s="219">
        <f>IF(N1212="snížená",J1212,0)</f>
        <v>0</v>
      </c>
      <c r="BG1212" s="219">
        <f>IF(N1212="zákl. přenesená",J1212,0)</f>
        <v>0</v>
      </c>
      <c r="BH1212" s="219">
        <f>IF(N1212="sníž. přenesená",J1212,0)</f>
        <v>0</v>
      </c>
      <c r="BI1212" s="219">
        <f>IF(N1212="nulová",J1212,0)</f>
        <v>0</v>
      </c>
      <c r="BJ1212" s="20" t="s">
        <v>83</v>
      </c>
      <c r="BK1212" s="219">
        <f>ROUND(I1212*H1212,2)</f>
        <v>0</v>
      </c>
      <c r="BL1212" s="20" t="s">
        <v>261</v>
      </c>
      <c r="BM1212" s="218" t="s">
        <v>1441</v>
      </c>
    </row>
    <row r="1213" s="2" customFormat="1">
      <c r="A1213" s="41"/>
      <c r="B1213" s="42"/>
      <c r="C1213" s="43"/>
      <c r="D1213" s="220" t="s">
        <v>154</v>
      </c>
      <c r="E1213" s="43"/>
      <c r="F1213" s="221" t="s">
        <v>1442</v>
      </c>
      <c r="G1213" s="43"/>
      <c r="H1213" s="43"/>
      <c r="I1213" s="222"/>
      <c r="J1213" s="43"/>
      <c r="K1213" s="43"/>
      <c r="L1213" s="47"/>
      <c r="M1213" s="223"/>
      <c r="N1213" s="224"/>
      <c r="O1213" s="87"/>
      <c r="P1213" s="87"/>
      <c r="Q1213" s="87"/>
      <c r="R1213" s="87"/>
      <c r="S1213" s="87"/>
      <c r="T1213" s="88"/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T1213" s="20" t="s">
        <v>154</v>
      </c>
      <c r="AU1213" s="20" t="s">
        <v>85</v>
      </c>
    </row>
    <row r="1214" s="2" customFormat="1" ht="16.5" customHeight="1">
      <c r="A1214" s="41"/>
      <c r="B1214" s="42"/>
      <c r="C1214" s="207" t="s">
        <v>1443</v>
      </c>
      <c r="D1214" s="207" t="s">
        <v>147</v>
      </c>
      <c r="E1214" s="208" t="s">
        <v>1444</v>
      </c>
      <c r="F1214" s="209" t="s">
        <v>1445</v>
      </c>
      <c r="G1214" s="210" t="s">
        <v>240</v>
      </c>
      <c r="H1214" s="211">
        <v>2</v>
      </c>
      <c r="I1214" s="212"/>
      <c r="J1214" s="213">
        <f>ROUND(I1214*H1214,2)</f>
        <v>0</v>
      </c>
      <c r="K1214" s="209" t="s">
        <v>151</v>
      </c>
      <c r="L1214" s="47"/>
      <c r="M1214" s="214" t="s">
        <v>19</v>
      </c>
      <c r="N1214" s="215" t="s">
        <v>46</v>
      </c>
      <c r="O1214" s="87"/>
      <c r="P1214" s="216">
        <f>O1214*H1214</f>
        <v>0</v>
      </c>
      <c r="Q1214" s="216">
        <v>0.00034000000000000002</v>
      </c>
      <c r="R1214" s="216">
        <f>Q1214*H1214</f>
        <v>0.00068000000000000005</v>
      </c>
      <c r="S1214" s="216">
        <v>0</v>
      </c>
      <c r="T1214" s="217">
        <f>S1214*H1214</f>
        <v>0</v>
      </c>
      <c r="U1214" s="41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R1214" s="218" t="s">
        <v>261</v>
      </c>
      <c r="AT1214" s="218" t="s">
        <v>147</v>
      </c>
      <c r="AU1214" s="218" t="s">
        <v>85</v>
      </c>
      <c r="AY1214" s="20" t="s">
        <v>145</v>
      </c>
      <c r="BE1214" s="219">
        <f>IF(N1214="základní",J1214,0)</f>
        <v>0</v>
      </c>
      <c r="BF1214" s="219">
        <f>IF(N1214="snížená",J1214,0)</f>
        <v>0</v>
      </c>
      <c r="BG1214" s="219">
        <f>IF(N1214="zákl. přenesená",J1214,0)</f>
        <v>0</v>
      </c>
      <c r="BH1214" s="219">
        <f>IF(N1214="sníž. přenesená",J1214,0)</f>
        <v>0</v>
      </c>
      <c r="BI1214" s="219">
        <f>IF(N1214="nulová",J1214,0)</f>
        <v>0</v>
      </c>
      <c r="BJ1214" s="20" t="s">
        <v>83</v>
      </c>
      <c r="BK1214" s="219">
        <f>ROUND(I1214*H1214,2)</f>
        <v>0</v>
      </c>
      <c r="BL1214" s="20" t="s">
        <v>261</v>
      </c>
      <c r="BM1214" s="218" t="s">
        <v>1446</v>
      </c>
    </row>
    <row r="1215" s="2" customFormat="1">
      <c r="A1215" s="41"/>
      <c r="B1215" s="42"/>
      <c r="C1215" s="43"/>
      <c r="D1215" s="220" t="s">
        <v>154</v>
      </c>
      <c r="E1215" s="43"/>
      <c r="F1215" s="221" t="s">
        <v>1447</v>
      </c>
      <c r="G1215" s="43"/>
      <c r="H1215" s="43"/>
      <c r="I1215" s="222"/>
      <c r="J1215" s="43"/>
      <c r="K1215" s="43"/>
      <c r="L1215" s="47"/>
      <c r="M1215" s="223"/>
      <c r="N1215" s="224"/>
      <c r="O1215" s="87"/>
      <c r="P1215" s="87"/>
      <c r="Q1215" s="87"/>
      <c r="R1215" s="87"/>
      <c r="S1215" s="87"/>
      <c r="T1215" s="88"/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T1215" s="20" t="s">
        <v>154</v>
      </c>
      <c r="AU1215" s="20" t="s">
        <v>85</v>
      </c>
    </row>
    <row r="1216" s="13" customFormat="1">
      <c r="A1216" s="13"/>
      <c r="B1216" s="225"/>
      <c r="C1216" s="226"/>
      <c r="D1216" s="227" t="s">
        <v>156</v>
      </c>
      <c r="E1216" s="228" t="s">
        <v>19</v>
      </c>
      <c r="F1216" s="229" t="s">
        <v>243</v>
      </c>
      <c r="G1216" s="226"/>
      <c r="H1216" s="228" t="s">
        <v>19</v>
      </c>
      <c r="I1216" s="230"/>
      <c r="J1216" s="226"/>
      <c r="K1216" s="226"/>
      <c r="L1216" s="231"/>
      <c r="M1216" s="232"/>
      <c r="N1216" s="233"/>
      <c r="O1216" s="233"/>
      <c r="P1216" s="233"/>
      <c r="Q1216" s="233"/>
      <c r="R1216" s="233"/>
      <c r="S1216" s="233"/>
      <c r="T1216" s="234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5" t="s">
        <v>156</v>
      </c>
      <c r="AU1216" s="235" t="s">
        <v>85</v>
      </c>
      <c r="AV1216" s="13" t="s">
        <v>83</v>
      </c>
      <c r="AW1216" s="13" t="s">
        <v>37</v>
      </c>
      <c r="AX1216" s="13" t="s">
        <v>75</v>
      </c>
      <c r="AY1216" s="235" t="s">
        <v>145</v>
      </c>
    </row>
    <row r="1217" s="14" customFormat="1">
      <c r="A1217" s="14"/>
      <c r="B1217" s="236"/>
      <c r="C1217" s="237"/>
      <c r="D1217" s="227" t="s">
        <v>156</v>
      </c>
      <c r="E1217" s="238" t="s">
        <v>19</v>
      </c>
      <c r="F1217" s="239" t="s">
        <v>85</v>
      </c>
      <c r="G1217" s="237"/>
      <c r="H1217" s="240">
        <v>2</v>
      </c>
      <c r="I1217" s="241"/>
      <c r="J1217" s="237"/>
      <c r="K1217" s="237"/>
      <c r="L1217" s="242"/>
      <c r="M1217" s="243"/>
      <c r="N1217" s="244"/>
      <c r="O1217" s="244"/>
      <c r="P1217" s="244"/>
      <c r="Q1217" s="244"/>
      <c r="R1217" s="244"/>
      <c r="S1217" s="244"/>
      <c r="T1217" s="245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46" t="s">
        <v>156</v>
      </c>
      <c r="AU1217" s="246" t="s">
        <v>85</v>
      </c>
      <c r="AV1217" s="14" t="s">
        <v>85</v>
      </c>
      <c r="AW1217" s="14" t="s">
        <v>37</v>
      </c>
      <c r="AX1217" s="14" t="s">
        <v>75</v>
      </c>
      <c r="AY1217" s="246" t="s">
        <v>145</v>
      </c>
    </row>
    <row r="1218" s="16" customFormat="1">
      <c r="A1218" s="16"/>
      <c r="B1218" s="258"/>
      <c r="C1218" s="259"/>
      <c r="D1218" s="227" t="s">
        <v>156</v>
      </c>
      <c r="E1218" s="260" t="s">
        <v>19</v>
      </c>
      <c r="F1218" s="261" t="s">
        <v>166</v>
      </c>
      <c r="G1218" s="259"/>
      <c r="H1218" s="262">
        <v>2</v>
      </c>
      <c r="I1218" s="263"/>
      <c r="J1218" s="259"/>
      <c r="K1218" s="259"/>
      <c r="L1218" s="264"/>
      <c r="M1218" s="265"/>
      <c r="N1218" s="266"/>
      <c r="O1218" s="266"/>
      <c r="P1218" s="266"/>
      <c r="Q1218" s="266"/>
      <c r="R1218" s="266"/>
      <c r="S1218" s="266"/>
      <c r="T1218" s="267"/>
      <c r="U1218" s="16"/>
      <c r="V1218" s="16"/>
      <c r="W1218" s="16"/>
      <c r="X1218" s="16"/>
      <c r="Y1218" s="16"/>
      <c r="Z1218" s="16"/>
      <c r="AA1218" s="16"/>
      <c r="AB1218" s="16"/>
      <c r="AC1218" s="16"/>
      <c r="AD1218" s="16"/>
      <c r="AE1218" s="16"/>
      <c r="AT1218" s="268" t="s">
        <v>156</v>
      </c>
      <c r="AU1218" s="268" t="s">
        <v>85</v>
      </c>
      <c r="AV1218" s="16" t="s">
        <v>152</v>
      </c>
      <c r="AW1218" s="16" t="s">
        <v>37</v>
      </c>
      <c r="AX1218" s="16" t="s">
        <v>83</v>
      </c>
      <c r="AY1218" s="268" t="s">
        <v>145</v>
      </c>
    </row>
    <row r="1219" s="2" customFormat="1" ht="16.5" customHeight="1">
      <c r="A1219" s="41"/>
      <c r="B1219" s="42"/>
      <c r="C1219" s="207" t="s">
        <v>1448</v>
      </c>
      <c r="D1219" s="207" t="s">
        <v>147</v>
      </c>
      <c r="E1219" s="208" t="s">
        <v>1449</v>
      </c>
      <c r="F1219" s="209" t="s">
        <v>1450</v>
      </c>
      <c r="G1219" s="210" t="s">
        <v>240</v>
      </c>
      <c r="H1219" s="211">
        <v>8</v>
      </c>
      <c r="I1219" s="212"/>
      <c r="J1219" s="213">
        <f>ROUND(I1219*H1219,2)</f>
        <v>0</v>
      </c>
      <c r="K1219" s="209" t="s">
        <v>151</v>
      </c>
      <c r="L1219" s="47"/>
      <c r="M1219" s="214" t="s">
        <v>19</v>
      </c>
      <c r="N1219" s="215" t="s">
        <v>46</v>
      </c>
      <c r="O1219" s="87"/>
      <c r="P1219" s="216">
        <f>O1219*H1219</f>
        <v>0</v>
      </c>
      <c r="Q1219" s="216">
        <v>0.00050000000000000001</v>
      </c>
      <c r="R1219" s="216">
        <f>Q1219*H1219</f>
        <v>0.0040000000000000001</v>
      </c>
      <c r="S1219" s="216">
        <v>0</v>
      </c>
      <c r="T1219" s="217">
        <f>S1219*H1219</f>
        <v>0</v>
      </c>
      <c r="U1219" s="41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R1219" s="218" t="s">
        <v>261</v>
      </c>
      <c r="AT1219" s="218" t="s">
        <v>147</v>
      </c>
      <c r="AU1219" s="218" t="s">
        <v>85</v>
      </c>
      <c r="AY1219" s="20" t="s">
        <v>145</v>
      </c>
      <c r="BE1219" s="219">
        <f>IF(N1219="základní",J1219,0)</f>
        <v>0</v>
      </c>
      <c r="BF1219" s="219">
        <f>IF(N1219="snížená",J1219,0)</f>
        <v>0</v>
      </c>
      <c r="BG1219" s="219">
        <f>IF(N1219="zákl. přenesená",J1219,0)</f>
        <v>0</v>
      </c>
      <c r="BH1219" s="219">
        <f>IF(N1219="sníž. přenesená",J1219,0)</f>
        <v>0</v>
      </c>
      <c r="BI1219" s="219">
        <f>IF(N1219="nulová",J1219,0)</f>
        <v>0</v>
      </c>
      <c r="BJ1219" s="20" t="s">
        <v>83</v>
      </c>
      <c r="BK1219" s="219">
        <f>ROUND(I1219*H1219,2)</f>
        <v>0</v>
      </c>
      <c r="BL1219" s="20" t="s">
        <v>261</v>
      </c>
      <c r="BM1219" s="218" t="s">
        <v>1451</v>
      </c>
    </row>
    <row r="1220" s="2" customFormat="1">
      <c r="A1220" s="41"/>
      <c r="B1220" s="42"/>
      <c r="C1220" s="43"/>
      <c r="D1220" s="220" t="s">
        <v>154</v>
      </c>
      <c r="E1220" s="43"/>
      <c r="F1220" s="221" t="s">
        <v>1452</v>
      </c>
      <c r="G1220" s="43"/>
      <c r="H1220" s="43"/>
      <c r="I1220" s="222"/>
      <c r="J1220" s="43"/>
      <c r="K1220" s="43"/>
      <c r="L1220" s="47"/>
      <c r="M1220" s="223"/>
      <c r="N1220" s="224"/>
      <c r="O1220" s="87"/>
      <c r="P1220" s="87"/>
      <c r="Q1220" s="87"/>
      <c r="R1220" s="87"/>
      <c r="S1220" s="87"/>
      <c r="T1220" s="88"/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T1220" s="20" t="s">
        <v>154</v>
      </c>
      <c r="AU1220" s="20" t="s">
        <v>85</v>
      </c>
    </row>
    <row r="1221" s="13" customFormat="1">
      <c r="A1221" s="13"/>
      <c r="B1221" s="225"/>
      <c r="C1221" s="226"/>
      <c r="D1221" s="227" t="s">
        <v>156</v>
      </c>
      <c r="E1221" s="228" t="s">
        <v>19</v>
      </c>
      <c r="F1221" s="229" t="s">
        <v>243</v>
      </c>
      <c r="G1221" s="226"/>
      <c r="H1221" s="228" t="s">
        <v>19</v>
      </c>
      <c r="I1221" s="230"/>
      <c r="J1221" s="226"/>
      <c r="K1221" s="226"/>
      <c r="L1221" s="231"/>
      <c r="M1221" s="232"/>
      <c r="N1221" s="233"/>
      <c r="O1221" s="233"/>
      <c r="P1221" s="233"/>
      <c r="Q1221" s="233"/>
      <c r="R1221" s="233"/>
      <c r="S1221" s="233"/>
      <c r="T1221" s="234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5" t="s">
        <v>156</v>
      </c>
      <c r="AU1221" s="235" t="s">
        <v>85</v>
      </c>
      <c r="AV1221" s="13" t="s">
        <v>83</v>
      </c>
      <c r="AW1221" s="13" t="s">
        <v>37</v>
      </c>
      <c r="AX1221" s="13" t="s">
        <v>75</v>
      </c>
      <c r="AY1221" s="235" t="s">
        <v>145</v>
      </c>
    </row>
    <row r="1222" s="14" customFormat="1">
      <c r="A1222" s="14"/>
      <c r="B1222" s="236"/>
      <c r="C1222" s="237"/>
      <c r="D1222" s="227" t="s">
        <v>156</v>
      </c>
      <c r="E1222" s="238" t="s">
        <v>19</v>
      </c>
      <c r="F1222" s="239" t="s">
        <v>208</v>
      </c>
      <c r="G1222" s="237"/>
      <c r="H1222" s="240">
        <v>8</v>
      </c>
      <c r="I1222" s="241"/>
      <c r="J1222" s="237"/>
      <c r="K1222" s="237"/>
      <c r="L1222" s="242"/>
      <c r="M1222" s="243"/>
      <c r="N1222" s="244"/>
      <c r="O1222" s="244"/>
      <c r="P1222" s="244"/>
      <c r="Q1222" s="244"/>
      <c r="R1222" s="244"/>
      <c r="S1222" s="244"/>
      <c r="T1222" s="245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46" t="s">
        <v>156</v>
      </c>
      <c r="AU1222" s="246" t="s">
        <v>85</v>
      </c>
      <c r="AV1222" s="14" t="s">
        <v>85</v>
      </c>
      <c r="AW1222" s="14" t="s">
        <v>37</v>
      </c>
      <c r="AX1222" s="14" t="s">
        <v>75</v>
      </c>
      <c r="AY1222" s="246" t="s">
        <v>145</v>
      </c>
    </row>
    <row r="1223" s="16" customFormat="1">
      <c r="A1223" s="16"/>
      <c r="B1223" s="258"/>
      <c r="C1223" s="259"/>
      <c r="D1223" s="227" t="s">
        <v>156</v>
      </c>
      <c r="E1223" s="260" t="s">
        <v>19</v>
      </c>
      <c r="F1223" s="261" t="s">
        <v>166</v>
      </c>
      <c r="G1223" s="259"/>
      <c r="H1223" s="262">
        <v>8</v>
      </c>
      <c r="I1223" s="263"/>
      <c r="J1223" s="259"/>
      <c r="K1223" s="259"/>
      <c r="L1223" s="264"/>
      <c r="M1223" s="265"/>
      <c r="N1223" s="266"/>
      <c r="O1223" s="266"/>
      <c r="P1223" s="266"/>
      <c r="Q1223" s="266"/>
      <c r="R1223" s="266"/>
      <c r="S1223" s="266"/>
      <c r="T1223" s="267"/>
      <c r="U1223" s="16"/>
      <c r="V1223" s="16"/>
      <c r="W1223" s="16"/>
      <c r="X1223" s="16"/>
      <c r="Y1223" s="16"/>
      <c r="Z1223" s="16"/>
      <c r="AA1223" s="16"/>
      <c r="AB1223" s="16"/>
      <c r="AC1223" s="16"/>
      <c r="AD1223" s="16"/>
      <c r="AE1223" s="16"/>
      <c r="AT1223" s="268" t="s">
        <v>156</v>
      </c>
      <c r="AU1223" s="268" t="s">
        <v>85</v>
      </c>
      <c r="AV1223" s="16" t="s">
        <v>152</v>
      </c>
      <c r="AW1223" s="16" t="s">
        <v>37</v>
      </c>
      <c r="AX1223" s="16" t="s">
        <v>83</v>
      </c>
      <c r="AY1223" s="268" t="s">
        <v>145</v>
      </c>
    </row>
    <row r="1224" s="2" customFormat="1" ht="16.5" customHeight="1">
      <c r="A1224" s="41"/>
      <c r="B1224" s="42"/>
      <c r="C1224" s="207" t="s">
        <v>1453</v>
      </c>
      <c r="D1224" s="207" t="s">
        <v>147</v>
      </c>
      <c r="E1224" s="208" t="s">
        <v>1454</v>
      </c>
      <c r="F1224" s="209" t="s">
        <v>1455</v>
      </c>
      <c r="G1224" s="210" t="s">
        <v>240</v>
      </c>
      <c r="H1224" s="211">
        <v>8</v>
      </c>
      <c r="I1224" s="212"/>
      <c r="J1224" s="213">
        <f>ROUND(I1224*H1224,2)</f>
        <v>0</v>
      </c>
      <c r="K1224" s="209" t="s">
        <v>151</v>
      </c>
      <c r="L1224" s="47"/>
      <c r="M1224" s="214" t="s">
        <v>19</v>
      </c>
      <c r="N1224" s="215" t="s">
        <v>46</v>
      </c>
      <c r="O1224" s="87"/>
      <c r="P1224" s="216">
        <f>O1224*H1224</f>
        <v>0</v>
      </c>
      <c r="Q1224" s="216">
        <v>0.00055999999999999995</v>
      </c>
      <c r="R1224" s="216">
        <f>Q1224*H1224</f>
        <v>0.0044799999999999996</v>
      </c>
      <c r="S1224" s="216">
        <v>0</v>
      </c>
      <c r="T1224" s="217">
        <f>S1224*H1224</f>
        <v>0</v>
      </c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R1224" s="218" t="s">
        <v>261</v>
      </c>
      <c r="AT1224" s="218" t="s">
        <v>147</v>
      </c>
      <c r="AU1224" s="218" t="s">
        <v>85</v>
      </c>
      <c r="AY1224" s="20" t="s">
        <v>145</v>
      </c>
      <c r="BE1224" s="219">
        <f>IF(N1224="základní",J1224,0)</f>
        <v>0</v>
      </c>
      <c r="BF1224" s="219">
        <f>IF(N1224="snížená",J1224,0)</f>
        <v>0</v>
      </c>
      <c r="BG1224" s="219">
        <f>IF(N1224="zákl. přenesená",J1224,0)</f>
        <v>0</v>
      </c>
      <c r="BH1224" s="219">
        <f>IF(N1224="sníž. přenesená",J1224,0)</f>
        <v>0</v>
      </c>
      <c r="BI1224" s="219">
        <f>IF(N1224="nulová",J1224,0)</f>
        <v>0</v>
      </c>
      <c r="BJ1224" s="20" t="s">
        <v>83</v>
      </c>
      <c r="BK1224" s="219">
        <f>ROUND(I1224*H1224,2)</f>
        <v>0</v>
      </c>
      <c r="BL1224" s="20" t="s">
        <v>261</v>
      </c>
      <c r="BM1224" s="218" t="s">
        <v>1456</v>
      </c>
    </row>
    <row r="1225" s="2" customFormat="1">
      <c r="A1225" s="41"/>
      <c r="B1225" s="42"/>
      <c r="C1225" s="43"/>
      <c r="D1225" s="220" t="s">
        <v>154</v>
      </c>
      <c r="E1225" s="43"/>
      <c r="F1225" s="221" t="s">
        <v>1457</v>
      </c>
      <c r="G1225" s="43"/>
      <c r="H1225" s="43"/>
      <c r="I1225" s="222"/>
      <c r="J1225" s="43"/>
      <c r="K1225" s="43"/>
      <c r="L1225" s="47"/>
      <c r="M1225" s="223"/>
      <c r="N1225" s="224"/>
      <c r="O1225" s="87"/>
      <c r="P1225" s="87"/>
      <c r="Q1225" s="87"/>
      <c r="R1225" s="87"/>
      <c r="S1225" s="87"/>
      <c r="T1225" s="88"/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T1225" s="20" t="s">
        <v>154</v>
      </c>
      <c r="AU1225" s="20" t="s">
        <v>85</v>
      </c>
    </row>
    <row r="1226" s="13" customFormat="1">
      <c r="A1226" s="13"/>
      <c r="B1226" s="225"/>
      <c r="C1226" s="226"/>
      <c r="D1226" s="227" t="s">
        <v>156</v>
      </c>
      <c r="E1226" s="228" t="s">
        <v>19</v>
      </c>
      <c r="F1226" s="229" t="s">
        <v>1137</v>
      </c>
      <c r="G1226" s="226"/>
      <c r="H1226" s="228" t="s">
        <v>19</v>
      </c>
      <c r="I1226" s="230"/>
      <c r="J1226" s="226"/>
      <c r="K1226" s="226"/>
      <c r="L1226" s="231"/>
      <c r="M1226" s="232"/>
      <c r="N1226" s="233"/>
      <c r="O1226" s="233"/>
      <c r="P1226" s="233"/>
      <c r="Q1226" s="233"/>
      <c r="R1226" s="233"/>
      <c r="S1226" s="233"/>
      <c r="T1226" s="234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5" t="s">
        <v>156</v>
      </c>
      <c r="AU1226" s="235" t="s">
        <v>85</v>
      </c>
      <c r="AV1226" s="13" t="s">
        <v>83</v>
      </c>
      <c r="AW1226" s="13" t="s">
        <v>37</v>
      </c>
      <c r="AX1226" s="13" t="s">
        <v>75</v>
      </c>
      <c r="AY1226" s="235" t="s">
        <v>145</v>
      </c>
    </row>
    <row r="1227" s="14" customFormat="1">
      <c r="A1227" s="14"/>
      <c r="B1227" s="236"/>
      <c r="C1227" s="237"/>
      <c r="D1227" s="227" t="s">
        <v>156</v>
      </c>
      <c r="E1227" s="238" t="s">
        <v>19</v>
      </c>
      <c r="F1227" s="239" t="s">
        <v>208</v>
      </c>
      <c r="G1227" s="237"/>
      <c r="H1227" s="240">
        <v>8</v>
      </c>
      <c r="I1227" s="241"/>
      <c r="J1227" s="237"/>
      <c r="K1227" s="237"/>
      <c r="L1227" s="242"/>
      <c r="M1227" s="243"/>
      <c r="N1227" s="244"/>
      <c r="O1227" s="244"/>
      <c r="P1227" s="244"/>
      <c r="Q1227" s="244"/>
      <c r="R1227" s="244"/>
      <c r="S1227" s="244"/>
      <c r="T1227" s="245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6" t="s">
        <v>156</v>
      </c>
      <c r="AU1227" s="246" t="s">
        <v>85</v>
      </c>
      <c r="AV1227" s="14" t="s">
        <v>85</v>
      </c>
      <c r="AW1227" s="14" t="s">
        <v>37</v>
      </c>
      <c r="AX1227" s="14" t="s">
        <v>75</v>
      </c>
      <c r="AY1227" s="246" t="s">
        <v>145</v>
      </c>
    </row>
    <row r="1228" s="16" customFormat="1">
      <c r="A1228" s="16"/>
      <c r="B1228" s="258"/>
      <c r="C1228" s="259"/>
      <c r="D1228" s="227" t="s">
        <v>156</v>
      </c>
      <c r="E1228" s="260" t="s">
        <v>19</v>
      </c>
      <c r="F1228" s="261" t="s">
        <v>166</v>
      </c>
      <c r="G1228" s="259"/>
      <c r="H1228" s="262">
        <v>8</v>
      </c>
      <c r="I1228" s="263"/>
      <c r="J1228" s="259"/>
      <c r="K1228" s="259"/>
      <c r="L1228" s="264"/>
      <c r="M1228" s="265"/>
      <c r="N1228" s="266"/>
      <c r="O1228" s="266"/>
      <c r="P1228" s="266"/>
      <c r="Q1228" s="266"/>
      <c r="R1228" s="266"/>
      <c r="S1228" s="266"/>
      <c r="T1228" s="267"/>
      <c r="U1228" s="16"/>
      <c r="V1228" s="16"/>
      <c r="W1228" s="16"/>
      <c r="X1228" s="16"/>
      <c r="Y1228" s="16"/>
      <c r="Z1228" s="16"/>
      <c r="AA1228" s="16"/>
      <c r="AB1228" s="16"/>
      <c r="AC1228" s="16"/>
      <c r="AD1228" s="16"/>
      <c r="AE1228" s="16"/>
      <c r="AT1228" s="268" t="s">
        <v>156</v>
      </c>
      <c r="AU1228" s="268" t="s">
        <v>85</v>
      </c>
      <c r="AV1228" s="16" t="s">
        <v>152</v>
      </c>
      <c r="AW1228" s="16" t="s">
        <v>37</v>
      </c>
      <c r="AX1228" s="16" t="s">
        <v>83</v>
      </c>
      <c r="AY1228" s="268" t="s">
        <v>145</v>
      </c>
    </row>
    <row r="1229" s="2" customFormat="1" ht="16.5" customHeight="1">
      <c r="A1229" s="41"/>
      <c r="B1229" s="42"/>
      <c r="C1229" s="207" t="s">
        <v>1458</v>
      </c>
      <c r="D1229" s="207" t="s">
        <v>147</v>
      </c>
      <c r="E1229" s="208" t="s">
        <v>1459</v>
      </c>
      <c r="F1229" s="209" t="s">
        <v>1460</v>
      </c>
      <c r="G1229" s="210" t="s">
        <v>240</v>
      </c>
      <c r="H1229" s="211">
        <v>1</v>
      </c>
      <c r="I1229" s="212"/>
      <c r="J1229" s="213">
        <f>ROUND(I1229*H1229,2)</f>
        <v>0</v>
      </c>
      <c r="K1229" s="209" t="s">
        <v>151</v>
      </c>
      <c r="L1229" s="47"/>
      <c r="M1229" s="214" t="s">
        <v>19</v>
      </c>
      <c r="N1229" s="215" t="s">
        <v>46</v>
      </c>
      <c r="O1229" s="87"/>
      <c r="P1229" s="216">
        <f>O1229*H1229</f>
        <v>0</v>
      </c>
      <c r="Q1229" s="216">
        <v>0.002</v>
      </c>
      <c r="R1229" s="216">
        <f>Q1229*H1229</f>
        <v>0.002</v>
      </c>
      <c r="S1229" s="216">
        <v>0</v>
      </c>
      <c r="T1229" s="217">
        <f>S1229*H1229</f>
        <v>0</v>
      </c>
      <c r="U1229" s="41"/>
      <c r="V1229" s="41"/>
      <c r="W1229" s="41"/>
      <c r="X1229" s="41"/>
      <c r="Y1229" s="41"/>
      <c r="Z1229" s="41"/>
      <c r="AA1229" s="41"/>
      <c r="AB1229" s="41"/>
      <c r="AC1229" s="41"/>
      <c r="AD1229" s="41"/>
      <c r="AE1229" s="41"/>
      <c r="AR1229" s="218" t="s">
        <v>261</v>
      </c>
      <c r="AT1229" s="218" t="s">
        <v>147</v>
      </c>
      <c r="AU1229" s="218" t="s">
        <v>85</v>
      </c>
      <c r="AY1229" s="20" t="s">
        <v>145</v>
      </c>
      <c r="BE1229" s="219">
        <f>IF(N1229="základní",J1229,0)</f>
        <v>0</v>
      </c>
      <c r="BF1229" s="219">
        <f>IF(N1229="snížená",J1229,0)</f>
        <v>0</v>
      </c>
      <c r="BG1229" s="219">
        <f>IF(N1229="zákl. přenesená",J1229,0)</f>
        <v>0</v>
      </c>
      <c r="BH1229" s="219">
        <f>IF(N1229="sníž. přenesená",J1229,0)</f>
        <v>0</v>
      </c>
      <c r="BI1229" s="219">
        <f>IF(N1229="nulová",J1229,0)</f>
        <v>0</v>
      </c>
      <c r="BJ1229" s="20" t="s">
        <v>83</v>
      </c>
      <c r="BK1229" s="219">
        <f>ROUND(I1229*H1229,2)</f>
        <v>0</v>
      </c>
      <c r="BL1229" s="20" t="s">
        <v>261</v>
      </c>
      <c r="BM1229" s="218" t="s">
        <v>1461</v>
      </c>
    </row>
    <row r="1230" s="2" customFormat="1">
      <c r="A1230" s="41"/>
      <c r="B1230" s="42"/>
      <c r="C1230" s="43"/>
      <c r="D1230" s="220" t="s">
        <v>154</v>
      </c>
      <c r="E1230" s="43"/>
      <c r="F1230" s="221" t="s">
        <v>1462</v>
      </c>
      <c r="G1230" s="43"/>
      <c r="H1230" s="43"/>
      <c r="I1230" s="222"/>
      <c r="J1230" s="43"/>
      <c r="K1230" s="43"/>
      <c r="L1230" s="47"/>
      <c r="M1230" s="223"/>
      <c r="N1230" s="224"/>
      <c r="O1230" s="87"/>
      <c r="P1230" s="87"/>
      <c r="Q1230" s="87"/>
      <c r="R1230" s="87"/>
      <c r="S1230" s="87"/>
      <c r="T1230" s="88"/>
      <c r="U1230" s="41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T1230" s="20" t="s">
        <v>154</v>
      </c>
      <c r="AU1230" s="20" t="s">
        <v>85</v>
      </c>
    </row>
    <row r="1231" s="13" customFormat="1">
      <c r="A1231" s="13"/>
      <c r="B1231" s="225"/>
      <c r="C1231" s="226"/>
      <c r="D1231" s="227" t="s">
        <v>156</v>
      </c>
      <c r="E1231" s="228" t="s">
        <v>19</v>
      </c>
      <c r="F1231" s="229" t="s">
        <v>1137</v>
      </c>
      <c r="G1231" s="226"/>
      <c r="H1231" s="228" t="s">
        <v>19</v>
      </c>
      <c r="I1231" s="230"/>
      <c r="J1231" s="226"/>
      <c r="K1231" s="226"/>
      <c r="L1231" s="231"/>
      <c r="M1231" s="232"/>
      <c r="N1231" s="233"/>
      <c r="O1231" s="233"/>
      <c r="P1231" s="233"/>
      <c r="Q1231" s="233"/>
      <c r="R1231" s="233"/>
      <c r="S1231" s="233"/>
      <c r="T1231" s="234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5" t="s">
        <v>156</v>
      </c>
      <c r="AU1231" s="235" t="s">
        <v>85</v>
      </c>
      <c r="AV1231" s="13" t="s">
        <v>83</v>
      </c>
      <c r="AW1231" s="13" t="s">
        <v>37</v>
      </c>
      <c r="AX1231" s="13" t="s">
        <v>75</v>
      </c>
      <c r="AY1231" s="235" t="s">
        <v>145</v>
      </c>
    </row>
    <row r="1232" s="14" customFormat="1">
      <c r="A1232" s="14"/>
      <c r="B1232" s="236"/>
      <c r="C1232" s="237"/>
      <c r="D1232" s="227" t="s">
        <v>156</v>
      </c>
      <c r="E1232" s="238" t="s">
        <v>19</v>
      </c>
      <c r="F1232" s="239" t="s">
        <v>83</v>
      </c>
      <c r="G1232" s="237"/>
      <c r="H1232" s="240">
        <v>1</v>
      </c>
      <c r="I1232" s="241"/>
      <c r="J1232" s="237"/>
      <c r="K1232" s="237"/>
      <c r="L1232" s="242"/>
      <c r="M1232" s="243"/>
      <c r="N1232" s="244"/>
      <c r="O1232" s="244"/>
      <c r="P1232" s="244"/>
      <c r="Q1232" s="244"/>
      <c r="R1232" s="244"/>
      <c r="S1232" s="244"/>
      <c r="T1232" s="245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6" t="s">
        <v>156</v>
      </c>
      <c r="AU1232" s="246" t="s">
        <v>85</v>
      </c>
      <c r="AV1232" s="14" t="s">
        <v>85</v>
      </c>
      <c r="AW1232" s="14" t="s">
        <v>37</v>
      </c>
      <c r="AX1232" s="14" t="s">
        <v>75</v>
      </c>
      <c r="AY1232" s="246" t="s">
        <v>145</v>
      </c>
    </row>
    <row r="1233" s="16" customFormat="1">
      <c r="A1233" s="16"/>
      <c r="B1233" s="258"/>
      <c r="C1233" s="259"/>
      <c r="D1233" s="227" t="s">
        <v>156</v>
      </c>
      <c r="E1233" s="260" t="s">
        <v>19</v>
      </c>
      <c r="F1233" s="261" t="s">
        <v>166</v>
      </c>
      <c r="G1233" s="259"/>
      <c r="H1233" s="262">
        <v>1</v>
      </c>
      <c r="I1233" s="263"/>
      <c r="J1233" s="259"/>
      <c r="K1233" s="259"/>
      <c r="L1233" s="264"/>
      <c r="M1233" s="265"/>
      <c r="N1233" s="266"/>
      <c r="O1233" s="266"/>
      <c r="P1233" s="266"/>
      <c r="Q1233" s="266"/>
      <c r="R1233" s="266"/>
      <c r="S1233" s="266"/>
      <c r="T1233" s="267"/>
      <c r="U1233" s="16"/>
      <c r="V1233" s="16"/>
      <c r="W1233" s="16"/>
      <c r="X1233" s="16"/>
      <c r="Y1233" s="16"/>
      <c r="Z1233" s="16"/>
      <c r="AA1233" s="16"/>
      <c r="AB1233" s="16"/>
      <c r="AC1233" s="16"/>
      <c r="AD1233" s="16"/>
      <c r="AE1233" s="16"/>
      <c r="AT1233" s="268" t="s">
        <v>156</v>
      </c>
      <c r="AU1233" s="268" t="s">
        <v>85</v>
      </c>
      <c r="AV1233" s="16" t="s">
        <v>152</v>
      </c>
      <c r="AW1233" s="16" t="s">
        <v>37</v>
      </c>
      <c r="AX1233" s="16" t="s">
        <v>83</v>
      </c>
      <c r="AY1233" s="268" t="s">
        <v>145</v>
      </c>
    </row>
    <row r="1234" s="2" customFormat="1" ht="16.5" customHeight="1">
      <c r="A1234" s="41"/>
      <c r="B1234" s="42"/>
      <c r="C1234" s="207" t="s">
        <v>1463</v>
      </c>
      <c r="D1234" s="207" t="s">
        <v>147</v>
      </c>
      <c r="E1234" s="208" t="s">
        <v>1464</v>
      </c>
      <c r="F1234" s="209" t="s">
        <v>1465</v>
      </c>
      <c r="G1234" s="210" t="s">
        <v>240</v>
      </c>
      <c r="H1234" s="211">
        <v>1</v>
      </c>
      <c r="I1234" s="212"/>
      <c r="J1234" s="213">
        <f>ROUND(I1234*H1234,2)</f>
        <v>0</v>
      </c>
      <c r="K1234" s="209" t="s">
        <v>151</v>
      </c>
      <c r="L1234" s="47"/>
      <c r="M1234" s="214" t="s">
        <v>19</v>
      </c>
      <c r="N1234" s="215" t="s">
        <v>46</v>
      </c>
      <c r="O1234" s="87"/>
      <c r="P1234" s="216">
        <f>O1234*H1234</f>
        <v>0</v>
      </c>
      <c r="Q1234" s="216">
        <v>0.00133</v>
      </c>
      <c r="R1234" s="216">
        <f>Q1234*H1234</f>
        <v>0.00133</v>
      </c>
      <c r="S1234" s="216">
        <v>0</v>
      </c>
      <c r="T1234" s="217">
        <f>S1234*H1234</f>
        <v>0</v>
      </c>
      <c r="U1234" s="41"/>
      <c r="V1234" s="41"/>
      <c r="W1234" s="41"/>
      <c r="X1234" s="41"/>
      <c r="Y1234" s="41"/>
      <c r="Z1234" s="41"/>
      <c r="AA1234" s="41"/>
      <c r="AB1234" s="41"/>
      <c r="AC1234" s="41"/>
      <c r="AD1234" s="41"/>
      <c r="AE1234" s="41"/>
      <c r="AR1234" s="218" t="s">
        <v>261</v>
      </c>
      <c r="AT1234" s="218" t="s">
        <v>147</v>
      </c>
      <c r="AU1234" s="218" t="s">
        <v>85</v>
      </c>
      <c r="AY1234" s="20" t="s">
        <v>145</v>
      </c>
      <c r="BE1234" s="219">
        <f>IF(N1234="základní",J1234,0)</f>
        <v>0</v>
      </c>
      <c r="BF1234" s="219">
        <f>IF(N1234="snížená",J1234,0)</f>
        <v>0</v>
      </c>
      <c r="BG1234" s="219">
        <f>IF(N1234="zákl. přenesená",J1234,0)</f>
        <v>0</v>
      </c>
      <c r="BH1234" s="219">
        <f>IF(N1234="sníž. přenesená",J1234,0)</f>
        <v>0</v>
      </c>
      <c r="BI1234" s="219">
        <f>IF(N1234="nulová",J1234,0)</f>
        <v>0</v>
      </c>
      <c r="BJ1234" s="20" t="s">
        <v>83</v>
      </c>
      <c r="BK1234" s="219">
        <f>ROUND(I1234*H1234,2)</f>
        <v>0</v>
      </c>
      <c r="BL1234" s="20" t="s">
        <v>261</v>
      </c>
      <c r="BM1234" s="218" t="s">
        <v>1466</v>
      </c>
    </row>
    <row r="1235" s="2" customFormat="1">
      <c r="A1235" s="41"/>
      <c r="B1235" s="42"/>
      <c r="C1235" s="43"/>
      <c r="D1235" s="220" t="s">
        <v>154</v>
      </c>
      <c r="E1235" s="43"/>
      <c r="F1235" s="221" t="s">
        <v>1467</v>
      </c>
      <c r="G1235" s="43"/>
      <c r="H1235" s="43"/>
      <c r="I1235" s="222"/>
      <c r="J1235" s="43"/>
      <c r="K1235" s="43"/>
      <c r="L1235" s="47"/>
      <c r="M1235" s="223"/>
      <c r="N1235" s="224"/>
      <c r="O1235" s="87"/>
      <c r="P1235" s="87"/>
      <c r="Q1235" s="87"/>
      <c r="R1235" s="87"/>
      <c r="S1235" s="87"/>
      <c r="T1235" s="88"/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T1235" s="20" t="s">
        <v>154</v>
      </c>
      <c r="AU1235" s="20" t="s">
        <v>85</v>
      </c>
    </row>
    <row r="1236" s="13" customFormat="1">
      <c r="A1236" s="13"/>
      <c r="B1236" s="225"/>
      <c r="C1236" s="226"/>
      <c r="D1236" s="227" t="s">
        <v>156</v>
      </c>
      <c r="E1236" s="228" t="s">
        <v>19</v>
      </c>
      <c r="F1236" s="229" t="s">
        <v>243</v>
      </c>
      <c r="G1236" s="226"/>
      <c r="H1236" s="228" t="s">
        <v>19</v>
      </c>
      <c r="I1236" s="230"/>
      <c r="J1236" s="226"/>
      <c r="K1236" s="226"/>
      <c r="L1236" s="231"/>
      <c r="M1236" s="232"/>
      <c r="N1236" s="233"/>
      <c r="O1236" s="233"/>
      <c r="P1236" s="233"/>
      <c r="Q1236" s="233"/>
      <c r="R1236" s="233"/>
      <c r="S1236" s="233"/>
      <c r="T1236" s="234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5" t="s">
        <v>156</v>
      </c>
      <c r="AU1236" s="235" t="s">
        <v>85</v>
      </c>
      <c r="AV1236" s="13" t="s">
        <v>83</v>
      </c>
      <c r="AW1236" s="13" t="s">
        <v>37</v>
      </c>
      <c r="AX1236" s="13" t="s">
        <v>75</v>
      </c>
      <c r="AY1236" s="235" t="s">
        <v>145</v>
      </c>
    </row>
    <row r="1237" s="14" customFormat="1">
      <c r="A1237" s="14"/>
      <c r="B1237" s="236"/>
      <c r="C1237" s="237"/>
      <c r="D1237" s="227" t="s">
        <v>156</v>
      </c>
      <c r="E1237" s="238" t="s">
        <v>19</v>
      </c>
      <c r="F1237" s="239" t="s">
        <v>83</v>
      </c>
      <c r="G1237" s="237"/>
      <c r="H1237" s="240">
        <v>1</v>
      </c>
      <c r="I1237" s="241"/>
      <c r="J1237" s="237"/>
      <c r="K1237" s="237"/>
      <c r="L1237" s="242"/>
      <c r="M1237" s="243"/>
      <c r="N1237" s="244"/>
      <c r="O1237" s="244"/>
      <c r="P1237" s="244"/>
      <c r="Q1237" s="244"/>
      <c r="R1237" s="244"/>
      <c r="S1237" s="244"/>
      <c r="T1237" s="245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46" t="s">
        <v>156</v>
      </c>
      <c r="AU1237" s="246" t="s">
        <v>85</v>
      </c>
      <c r="AV1237" s="14" t="s">
        <v>85</v>
      </c>
      <c r="AW1237" s="14" t="s">
        <v>37</v>
      </c>
      <c r="AX1237" s="14" t="s">
        <v>75</v>
      </c>
      <c r="AY1237" s="246" t="s">
        <v>145</v>
      </c>
    </row>
    <row r="1238" s="16" customFormat="1">
      <c r="A1238" s="16"/>
      <c r="B1238" s="258"/>
      <c r="C1238" s="259"/>
      <c r="D1238" s="227" t="s">
        <v>156</v>
      </c>
      <c r="E1238" s="260" t="s">
        <v>19</v>
      </c>
      <c r="F1238" s="261" t="s">
        <v>166</v>
      </c>
      <c r="G1238" s="259"/>
      <c r="H1238" s="262">
        <v>1</v>
      </c>
      <c r="I1238" s="263"/>
      <c r="J1238" s="259"/>
      <c r="K1238" s="259"/>
      <c r="L1238" s="264"/>
      <c r="M1238" s="265"/>
      <c r="N1238" s="266"/>
      <c r="O1238" s="266"/>
      <c r="P1238" s="266"/>
      <c r="Q1238" s="266"/>
      <c r="R1238" s="266"/>
      <c r="S1238" s="266"/>
      <c r="T1238" s="267"/>
      <c r="U1238" s="16"/>
      <c r="V1238" s="16"/>
      <c r="W1238" s="16"/>
      <c r="X1238" s="16"/>
      <c r="Y1238" s="16"/>
      <c r="Z1238" s="16"/>
      <c r="AA1238" s="16"/>
      <c r="AB1238" s="16"/>
      <c r="AC1238" s="16"/>
      <c r="AD1238" s="16"/>
      <c r="AE1238" s="16"/>
      <c r="AT1238" s="268" t="s">
        <v>156</v>
      </c>
      <c r="AU1238" s="268" t="s">
        <v>85</v>
      </c>
      <c r="AV1238" s="16" t="s">
        <v>152</v>
      </c>
      <c r="AW1238" s="16" t="s">
        <v>37</v>
      </c>
      <c r="AX1238" s="16" t="s">
        <v>83</v>
      </c>
      <c r="AY1238" s="268" t="s">
        <v>145</v>
      </c>
    </row>
    <row r="1239" s="2" customFormat="1" ht="24.15" customHeight="1">
      <c r="A1239" s="41"/>
      <c r="B1239" s="42"/>
      <c r="C1239" s="207" t="s">
        <v>1468</v>
      </c>
      <c r="D1239" s="207" t="s">
        <v>147</v>
      </c>
      <c r="E1239" s="208" t="s">
        <v>1469</v>
      </c>
      <c r="F1239" s="209" t="s">
        <v>1470</v>
      </c>
      <c r="G1239" s="210" t="s">
        <v>720</v>
      </c>
      <c r="H1239" s="279"/>
      <c r="I1239" s="212"/>
      <c r="J1239" s="213">
        <f>ROUND(I1239*H1239,2)</f>
        <v>0</v>
      </c>
      <c r="K1239" s="209" t="s">
        <v>151</v>
      </c>
      <c r="L1239" s="47"/>
      <c r="M1239" s="214" t="s">
        <v>19</v>
      </c>
      <c r="N1239" s="215" t="s">
        <v>46</v>
      </c>
      <c r="O1239" s="87"/>
      <c r="P1239" s="216">
        <f>O1239*H1239</f>
        <v>0</v>
      </c>
      <c r="Q1239" s="216">
        <v>0</v>
      </c>
      <c r="R1239" s="216">
        <f>Q1239*H1239</f>
        <v>0</v>
      </c>
      <c r="S1239" s="216">
        <v>0</v>
      </c>
      <c r="T1239" s="217">
        <f>S1239*H1239</f>
        <v>0</v>
      </c>
      <c r="U1239" s="41"/>
      <c r="V1239" s="41"/>
      <c r="W1239" s="41"/>
      <c r="X1239" s="41"/>
      <c r="Y1239" s="41"/>
      <c r="Z1239" s="41"/>
      <c r="AA1239" s="41"/>
      <c r="AB1239" s="41"/>
      <c r="AC1239" s="41"/>
      <c r="AD1239" s="41"/>
      <c r="AE1239" s="41"/>
      <c r="AR1239" s="218" t="s">
        <v>261</v>
      </c>
      <c r="AT1239" s="218" t="s">
        <v>147</v>
      </c>
      <c r="AU1239" s="218" t="s">
        <v>85</v>
      </c>
      <c r="AY1239" s="20" t="s">
        <v>145</v>
      </c>
      <c r="BE1239" s="219">
        <f>IF(N1239="základní",J1239,0)</f>
        <v>0</v>
      </c>
      <c r="BF1239" s="219">
        <f>IF(N1239="snížená",J1239,0)</f>
        <v>0</v>
      </c>
      <c r="BG1239" s="219">
        <f>IF(N1239="zákl. přenesená",J1239,0)</f>
        <v>0</v>
      </c>
      <c r="BH1239" s="219">
        <f>IF(N1239="sníž. přenesená",J1239,0)</f>
        <v>0</v>
      </c>
      <c r="BI1239" s="219">
        <f>IF(N1239="nulová",J1239,0)</f>
        <v>0</v>
      </c>
      <c r="BJ1239" s="20" t="s">
        <v>83</v>
      </c>
      <c r="BK1239" s="219">
        <f>ROUND(I1239*H1239,2)</f>
        <v>0</v>
      </c>
      <c r="BL1239" s="20" t="s">
        <v>261</v>
      </c>
      <c r="BM1239" s="218" t="s">
        <v>1471</v>
      </c>
    </row>
    <row r="1240" s="2" customFormat="1">
      <c r="A1240" s="41"/>
      <c r="B1240" s="42"/>
      <c r="C1240" s="43"/>
      <c r="D1240" s="220" t="s">
        <v>154</v>
      </c>
      <c r="E1240" s="43"/>
      <c r="F1240" s="221" t="s">
        <v>1472</v>
      </c>
      <c r="G1240" s="43"/>
      <c r="H1240" s="43"/>
      <c r="I1240" s="222"/>
      <c r="J1240" s="43"/>
      <c r="K1240" s="43"/>
      <c r="L1240" s="47"/>
      <c r="M1240" s="223"/>
      <c r="N1240" s="224"/>
      <c r="O1240" s="87"/>
      <c r="P1240" s="87"/>
      <c r="Q1240" s="87"/>
      <c r="R1240" s="87"/>
      <c r="S1240" s="87"/>
      <c r="T1240" s="88"/>
      <c r="U1240" s="41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T1240" s="20" t="s">
        <v>154</v>
      </c>
      <c r="AU1240" s="20" t="s">
        <v>85</v>
      </c>
    </row>
    <row r="1241" s="12" customFormat="1" ht="22.8" customHeight="1">
      <c r="A1241" s="12"/>
      <c r="B1241" s="191"/>
      <c r="C1241" s="192"/>
      <c r="D1241" s="193" t="s">
        <v>74</v>
      </c>
      <c r="E1241" s="205" t="s">
        <v>1473</v>
      </c>
      <c r="F1241" s="205" t="s">
        <v>1474</v>
      </c>
      <c r="G1241" s="192"/>
      <c r="H1241" s="192"/>
      <c r="I1241" s="195"/>
      <c r="J1241" s="206">
        <f>BK1241</f>
        <v>0</v>
      </c>
      <c r="K1241" s="192"/>
      <c r="L1241" s="197"/>
      <c r="M1241" s="198"/>
      <c r="N1241" s="199"/>
      <c r="O1241" s="199"/>
      <c r="P1241" s="200">
        <f>SUM(P1242:P1265)</f>
        <v>0</v>
      </c>
      <c r="Q1241" s="199"/>
      <c r="R1241" s="200">
        <f>SUM(R1242:R1265)</f>
        <v>0.23237800000000003</v>
      </c>
      <c r="S1241" s="199"/>
      <c r="T1241" s="201">
        <f>SUM(T1242:T1265)</f>
        <v>0.11115</v>
      </c>
      <c r="U1241" s="12"/>
      <c r="V1241" s="12"/>
      <c r="W1241" s="12"/>
      <c r="X1241" s="12"/>
      <c r="Y1241" s="12"/>
      <c r="Z1241" s="12"/>
      <c r="AA1241" s="12"/>
      <c r="AB1241" s="12"/>
      <c r="AC1241" s="12"/>
      <c r="AD1241" s="12"/>
      <c r="AE1241" s="12"/>
      <c r="AR1241" s="202" t="s">
        <v>85</v>
      </c>
      <c r="AT1241" s="203" t="s">
        <v>74</v>
      </c>
      <c r="AU1241" s="203" t="s">
        <v>83</v>
      </c>
      <c r="AY1241" s="202" t="s">
        <v>145</v>
      </c>
      <c r="BK1241" s="204">
        <f>SUM(BK1242:BK1265)</f>
        <v>0</v>
      </c>
    </row>
    <row r="1242" s="2" customFormat="1" ht="16.5" customHeight="1">
      <c r="A1242" s="41"/>
      <c r="B1242" s="42"/>
      <c r="C1242" s="207" t="s">
        <v>1475</v>
      </c>
      <c r="D1242" s="207" t="s">
        <v>147</v>
      </c>
      <c r="E1242" s="208" t="s">
        <v>1476</v>
      </c>
      <c r="F1242" s="209" t="s">
        <v>1477</v>
      </c>
      <c r="G1242" s="210" t="s">
        <v>240</v>
      </c>
      <c r="H1242" s="211">
        <v>9</v>
      </c>
      <c r="I1242" s="212"/>
      <c r="J1242" s="213">
        <f>ROUND(I1242*H1242,2)</f>
        <v>0</v>
      </c>
      <c r="K1242" s="209" t="s">
        <v>151</v>
      </c>
      <c r="L1242" s="47"/>
      <c r="M1242" s="214" t="s">
        <v>19</v>
      </c>
      <c r="N1242" s="215" t="s">
        <v>46</v>
      </c>
      <c r="O1242" s="87"/>
      <c r="P1242" s="216">
        <f>O1242*H1242</f>
        <v>0</v>
      </c>
      <c r="Q1242" s="216">
        <v>5.0000000000000002E-05</v>
      </c>
      <c r="R1242" s="216">
        <f>Q1242*H1242</f>
        <v>0.00045000000000000004</v>
      </c>
      <c r="S1242" s="216">
        <v>0.01235</v>
      </c>
      <c r="T1242" s="217">
        <f>S1242*H1242</f>
        <v>0.11115</v>
      </c>
      <c r="U1242" s="41"/>
      <c r="V1242" s="41"/>
      <c r="W1242" s="41"/>
      <c r="X1242" s="41"/>
      <c r="Y1242" s="41"/>
      <c r="Z1242" s="41"/>
      <c r="AA1242" s="41"/>
      <c r="AB1242" s="41"/>
      <c r="AC1242" s="41"/>
      <c r="AD1242" s="41"/>
      <c r="AE1242" s="41"/>
      <c r="AR1242" s="218" t="s">
        <v>261</v>
      </c>
      <c r="AT1242" s="218" t="s">
        <v>147</v>
      </c>
      <c r="AU1242" s="218" t="s">
        <v>85</v>
      </c>
      <c r="AY1242" s="20" t="s">
        <v>145</v>
      </c>
      <c r="BE1242" s="219">
        <f>IF(N1242="základní",J1242,0)</f>
        <v>0</v>
      </c>
      <c r="BF1242" s="219">
        <f>IF(N1242="snížená",J1242,0)</f>
        <v>0</v>
      </c>
      <c r="BG1242" s="219">
        <f>IF(N1242="zákl. přenesená",J1242,0)</f>
        <v>0</v>
      </c>
      <c r="BH1242" s="219">
        <f>IF(N1242="sníž. přenesená",J1242,0)</f>
        <v>0</v>
      </c>
      <c r="BI1242" s="219">
        <f>IF(N1242="nulová",J1242,0)</f>
        <v>0</v>
      </c>
      <c r="BJ1242" s="20" t="s">
        <v>83</v>
      </c>
      <c r="BK1242" s="219">
        <f>ROUND(I1242*H1242,2)</f>
        <v>0</v>
      </c>
      <c r="BL1242" s="20" t="s">
        <v>261</v>
      </c>
      <c r="BM1242" s="218" t="s">
        <v>1478</v>
      </c>
    </row>
    <row r="1243" s="2" customFormat="1">
      <c r="A1243" s="41"/>
      <c r="B1243" s="42"/>
      <c r="C1243" s="43"/>
      <c r="D1243" s="220" t="s">
        <v>154</v>
      </c>
      <c r="E1243" s="43"/>
      <c r="F1243" s="221" t="s">
        <v>1479</v>
      </c>
      <c r="G1243" s="43"/>
      <c r="H1243" s="43"/>
      <c r="I1243" s="222"/>
      <c r="J1243" s="43"/>
      <c r="K1243" s="43"/>
      <c r="L1243" s="47"/>
      <c r="M1243" s="223"/>
      <c r="N1243" s="224"/>
      <c r="O1243" s="87"/>
      <c r="P1243" s="87"/>
      <c r="Q1243" s="87"/>
      <c r="R1243" s="87"/>
      <c r="S1243" s="87"/>
      <c r="T1243" s="88"/>
      <c r="U1243" s="41"/>
      <c r="V1243" s="41"/>
      <c r="W1243" s="41"/>
      <c r="X1243" s="41"/>
      <c r="Y1243" s="41"/>
      <c r="Z1243" s="41"/>
      <c r="AA1243" s="41"/>
      <c r="AB1243" s="41"/>
      <c r="AC1243" s="41"/>
      <c r="AD1243" s="41"/>
      <c r="AE1243" s="41"/>
      <c r="AT1243" s="20" t="s">
        <v>154</v>
      </c>
      <c r="AU1243" s="20" t="s">
        <v>85</v>
      </c>
    </row>
    <row r="1244" s="2" customFormat="1" ht="24.15" customHeight="1">
      <c r="A1244" s="41"/>
      <c r="B1244" s="42"/>
      <c r="C1244" s="207" t="s">
        <v>1480</v>
      </c>
      <c r="D1244" s="207" t="s">
        <v>147</v>
      </c>
      <c r="E1244" s="208" t="s">
        <v>1481</v>
      </c>
      <c r="F1244" s="209" t="s">
        <v>1482</v>
      </c>
      <c r="G1244" s="210" t="s">
        <v>240</v>
      </c>
      <c r="H1244" s="211">
        <v>3</v>
      </c>
      <c r="I1244" s="212"/>
      <c r="J1244" s="213">
        <f>ROUND(I1244*H1244,2)</f>
        <v>0</v>
      </c>
      <c r="K1244" s="209" t="s">
        <v>151</v>
      </c>
      <c r="L1244" s="47"/>
      <c r="M1244" s="214" t="s">
        <v>19</v>
      </c>
      <c r="N1244" s="215" t="s">
        <v>46</v>
      </c>
      <c r="O1244" s="87"/>
      <c r="P1244" s="216">
        <f>O1244*H1244</f>
        <v>0</v>
      </c>
      <c r="Q1244" s="216">
        <v>0.013400000000000001</v>
      </c>
      <c r="R1244" s="216">
        <f>Q1244*H1244</f>
        <v>0.0402</v>
      </c>
      <c r="S1244" s="216">
        <v>0</v>
      </c>
      <c r="T1244" s="217">
        <f>S1244*H1244</f>
        <v>0</v>
      </c>
      <c r="U1244" s="41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R1244" s="218" t="s">
        <v>261</v>
      </c>
      <c r="AT1244" s="218" t="s">
        <v>147</v>
      </c>
      <c r="AU1244" s="218" t="s">
        <v>85</v>
      </c>
      <c r="AY1244" s="20" t="s">
        <v>145</v>
      </c>
      <c r="BE1244" s="219">
        <f>IF(N1244="základní",J1244,0)</f>
        <v>0</v>
      </c>
      <c r="BF1244" s="219">
        <f>IF(N1244="snížená",J1244,0)</f>
        <v>0</v>
      </c>
      <c r="BG1244" s="219">
        <f>IF(N1244="zákl. přenesená",J1244,0)</f>
        <v>0</v>
      </c>
      <c r="BH1244" s="219">
        <f>IF(N1244="sníž. přenesená",J1244,0)</f>
        <v>0</v>
      </c>
      <c r="BI1244" s="219">
        <f>IF(N1244="nulová",J1244,0)</f>
        <v>0</v>
      </c>
      <c r="BJ1244" s="20" t="s">
        <v>83</v>
      </c>
      <c r="BK1244" s="219">
        <f>ROUND(I1244*H1244,2)</f>
        <v>0</v>
      </c>
      <c r="BL1244" s="20" t="s">
        <v>261</v>
      </c>
      <c r="BM1244" s="218" t="s">
        <v>1483</v>
      </c>
    </row>
    <row r="1245" s="2" customFormat="1">
      <c r="A1245" s="41"/>
      <c r="B1245" s="42"/>
      <c r="C1245" s="43"/>
      <c r="D1245" s="220" t="s">
        <v>154</v>
      </c>
      <c r="E1245" s="43"/>
      <c r="F1245" s="221" t="s">
        <v>1484</v>
      </c>
      <c r="G1245" s="43"/>
      <c r="H1245" s="43"/>
      <c r="I1245" s="222"/>
      <c r="J1245" s="43"/>
      <c r="K1245" s="43"/>
      <c r="L1245" s="47"/>
      <c r="M1245" s="223"/>
      <c r="N1245" s="224"/>
      <c r="O1245" s="87"/>
      <c r="P1245" s="87"/>
      <c r="Q1245" s="87"/>
      <c r="R1245" s="87"/>
      <c r="S1245" s="87"/>
      <c r="T1245" s="88"/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T1245" s="20" t="s">
        <v>154</v>
      </c>
      <c r="AU1245" s="20" t="s">
        <v>85</v>
      </c>
    </row>
    <row r="1246" s="2" customFormat="1" ht="24.15" customHeight="1">
      <c r="A1246" s="41"/>
      <c r="B1246" s="42"/>
      <c r="C1246" s="207" t="s">
        <v>1485</v>
      </c>
      <c r="D1246" s="207" t="s">
        <v>147</v>
      </c>
      <c r="E1246" s="208" t="s">
        <v>1486</v>
      </c>
      <c r="F1246" s="209" t="s">
        <v>1487</v>
      </c>
      <c r="G1246" s="210" t="s">
        <v>240</v>
      </c>
      <c r="H1246" s="211">
        <v>1</v>
      </c>
      <c r="I1246" s="212"/>
      <c r="J1246" s="213">
        <f>ROUND(I1246*H1246,2)</f>
        <v>0</v>
      </c>
      <c r="K1246" s="209" t="s">
        <v>151</v>
      </c>
      <c r="L1246" s="47"/>
      <c r="M1246" s="214" t="s">
        <v>19</v>
      </c>
      <c r="N1246" s="215" t="s">
        <v>46</v>
      </c>
      <c r="O1246" s="87"/>
      <c r="P1246" s="216">
        <f>O1246*H1246</f>
        <v>0</v>
      </c>
      <c r="Q1246" s="216">
        <v>0.016549999999999999</v>
      </c>
      <c r="R1246" s="216">
        <f>Q1246*H1246</f>
        <v>0.016549999999999999</v>
      </c>
      <c r="S1246" s="216">
        <v>0</v>
      </c>
      <c r="T1246" s="217">
        <f>S1246*H1246</f>
        <v>0</v>
      </c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R1246" s="218" t="s">
        <v>261</v>
      </c>
      <c r="AT1246" s="218" t="s">
        <v>147</v>
      </c>
      <c r="AU1246" s="218" t="s">
        <v>85</v>
      </c>
      <c r="AY1246" s="20" t="s">
        <v>145</v>
      </c>
      <c r="BE1246" s="219">
        <f>IF(N1246="základní",J1246,0)</f>
        <v>0</v>
      </c>
      <c r="BF1246" s="219">
        <f>IF(N1246="snížená",J1246,0)</f>
        <v>0</v>
      </c>
      <c r="BG1246" s="219">
        <f>IF(N1246="zákl. přenesená",J1246,0)</f>
        <v>0</v>
      </c>
      <c r="BH1246" s="219">
        <f>IF(N1246="sníž. přenesená",J1246,0)</f>
        <v>0</v>
      </c>
      <c r="BI1246" s="219">
        <f>IF(N1246="nulová",J1246,0)</f>
        <v>0</v>
      </c>
      <c r="BJ1246" s="20" t="s">
        <v>83</v>
      </c>
      <c r="BK1246" s="219">
        <f>ROUND(I1246*H1246,2)</f>
        <v>0</v>
      </c>
      <c r="BL1246" s="20" t="s">
        <v>261</v>
      </c>
      <c r="BM1246" s="218" t="s">
        <v>1488</v>
      </c>
    </row>
    <row r="1247" s="2" customFormat="1">
      <c r="A1247" s="41"/>
      <c r="B1247" s="42"/>
      <c r="C1247" s="43"/>
      <c r="D1247" s="220" t="s">
        <v>154</v>
      </c>
      <c r="E1247" s="43"/>
      <c r="F1247" s="221" t="s">
        <v>1489</v>
      </c>
      <c r="G1247" s="43"/>
      <c r="H1247" s="43"/>
      <c r="I1247" s="222"/>
      <c r="J1247" s="43"/>
      <c r="K1247" s="43"/>
      <c r="L1247" s="47"/>
      <c r="M1247" s="223"/>
      <c r="N1247" s="224"/>
      <c r="O1247" s="87"/>
      <c r="P1247" s="87"/>
      <c r="Q1247" s="87"/>
      <c r="R1247" s="87"/>
      <c r="S1247" s="87"/>
      <c r="T1247" s="88"/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T1247" s="20" t="s">
        <v>154</v>
      </c>
      <c r="AU1247" s="20" t="s">
        <v>85</v>
      </c>
    </row>
    <row r="1248" s="2" customFormat="1" ht="24.15" customHeight="1">
      <c r="A1248" s="41"/>
      <c r="B1248" s="42"/>
      <c r="C1248" s="207" t="s">
        <v>1490</v>
      </c>
      <c r="D1248" s="207" t="s">
        <v>147</v>
      </c>
      <c r="E1248" s="208" t="s">
        <v>1491</v>
      </c>
      <c r="F1248" s="209" t="s">
        <v>1492</v>
      </c>
      <c r="G1248" s="210" t="s">
        <v>240</v>
      </c>
      <c r="H1248" s="211">
        <v>1</v>
      </c>
      <c r="I1248" s="212"/>
      <c r="J1248" s="213">
        <f>ROUND(I1248*H1248,2)</f>
        <v>0</v>
      </c>
      <c r="K1248" s="209" t="s">
        <v>151</v>
      </c>
      <c r="L1248" s="47"/>
      <c r="M1248" s="214" t="s">
        <v>19</v>
      </c>
      <c r="N1248" s="215" t="s">
        <v>46</v>
      </c>
      <c r="O1248" s="87"/>
      <c r="P1248" s="216">
        <f>O1248*H1248</f>
        <v>0</v>
      </c>
      <c r="Q1248" s="216">
        <v>0.01942</v>
      </c>
      <c r="R1248" s="216">
        <f>Q1248*H1248</f>
        <v>0.01942</v>
      </c>
      <c r="S1248" s="216">
        <v>0</v>
      </c>
      <c r="T1248" s="217">
        <f>S1248*H1248</f>
        <v>0</v>
      </c>
      <c r="U1248" s="41"/>
      <c r="V1248" s="41"/>
      <c r="W1248" s="41"/>
      <c r="X1248" s="41"/>
      <c r="Y1248" s="41"/>
      <c r="Z1248" s="41"/>
      <c r="AA1248" s="41"/>
      <c r="AB1248" s="41"/>
      <c r="AC1248" s="41"/>
      <c r="AD1248" s="41"/>
      <c r="AE1248" s="41"/>
      <c r="AR1248" s="218" t="s">
        <v>261</v>
      </c>
      <c r="AT1248" s="218" t="s">
        <v>147</v>
      </c>
      <c r="AU1248" s="218" t="s">
        <v>85</v>
      </c>
      <c r="AY1248" s="20" t="s">
        <v>145</v>
      </c>
      <c r="BE1248" s="219">
        <f>IF(N1248="základní",J1248,0)</f>
        <v>0</v>
      </c>
      <c r="BF1248" s="219">
        <f>IF(N1248="snížená",J1248,0)</f>
        <v>0</v>
      </c>
      <c r="BG1248" s="219">
        <f>IF(N1248="zákl. přenesená",J1248,0)</f>
        <v>0</v>
      </c>
      <c r="BH1248" s="219">
        <f>IF(N1248="sníž. přenesená",J1248,0)</f>
        <v>0</v>
      </c>
      <c r="BI1248" s="219">
        <f>IF(N1248="nulová",J1248,0)</f>
        <v>0</v>
      </c>
      <c r="BJ1248" s="20" t="s">
        <v>83</v>
      </c>
      <c r="BK1248" s="219">
        <f>ROUND(I1248*H1248,2)</f>
        <v>0</v>
      </c>
      <c r="BL1248" s="20" t="s">
        <v>261</v>
      </c>
      <c r="BM1248" s="218" t="s">
        <v>1493</v>
      </c>
    </row>
    <row r="1249" s="2" customFormat="1">
      <c r="A1249" s="41"/>
      <c r="B1249" s="42"/>
      <c r="C1249" s="43"/>
      <c r="D1249" s="220" t="s">
        <v>154</v>
      </c>
      <c r="E1249" s="43"/>
      <c r="F1249" s="221" t="s">
        <v>1494</v>
      </c>
      <c r="G1249" s="43"/>
      <c r="H1249" s="43"/>
      <c r="I1249" s="222"/>
      <c r="J1249" s="43"/>
      <c r="K1249" s="43"/>
      <c r="L1249" s="47"/>
      <c r="M1249" s="223"/>
      <c r="N1249" s="224"/>
      <c r="O1249" s="87"/>
      <c r="P1249" s="87"/>
      <c r="Q1249" s="87"/>
      <c r="R1249" s="87"/>
      <c r="S1249" s="87"/>
      <c r="T1249" s="88"/>
      <c r="U1249" s="41"/>
      <c r="V1249" s="41"/>
      <c r="W1249" s="41"/>
      <c r="X1249" s="41"/>
      <c r="Y1249" s="41"/>
      <c r="Z1249" s="41"/>
      <c r="AA1249" s="41"/>
      <c r="AB1249" s="41"/>
      <c r="AC1249" s="41"/>
      <c r="AD1249" s="41"/>
      <c r="AE1249" s="41"/>
      <c r="AT1249" s="20" t="s">
        <v>154</v>
      </c>
      <c r="AU1249" s="20" t="s">
        <v>85</v>
      </c>
    </row>
    <row r="1250" s="2" customFormat="1" ht="24.15" customHeight="1">
      <c r="A1250" s="41"/>
      <c r="B1250" s="42"/>
      <c r="C1250" s="207" t="s">
        <v>1495</v>
      </c>
      <c r="D1250" s="207" t="s">
        <v>147</v>
      </c>
      <c r="E1250" s="208" t="s">
        <v>1496</v>
      </c>
      <c r="F1250" s="209" t="s">
        <v>1497</v>
      </c>
      <c r="G1250" s="210" t="s">
        <v>240</v>
      </c>
      <c r="H1250" s="211">
        <v>1</v>
      </c>
      <c r="I1250" s="212"/>
      <c r="J1250" s="213">
        <f>ROUND(I1250*H1250,2)</f>
        <v>0</v>
      </c>
      <c r="K1250" s="209" t="s">
        <v>151</v>
      </c>
      <c r="L1250" s="47"/>
      <c r="M1250" s="214" t="s">
        <v>19</v>
      </c>
      <c r="N1250" s="215" t="s">
        <v>46</v>
      </c>
      <c r="O1250" s="87"/>
      <c r="P1250" s="216">
        <f>O1250*H1250</f>
        <v>0</v>
      </c>
      <c r="Q1250" s="216">
        <v>0.022290000000000001</v>
      </c>
      <c r="R1250" s="216">
        <f>Q1250*H1250</f>
        <v>0.022290000000000001</v>
      </c>
      <c r="S1250" s="216">
        <v>0</v>
      </c>
      <c r="T1250" s="217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8" t="s">
        <v>261</v>
      </c>
      <c r="AT1250" s="218" t="s">
        <v>147</v>
      </c>
      <c r="AU1250" s="218" t="s">
        <v>85</v>
      </c>
      <c r="AY1250" s="20" t="s">
        <v>145</v>
      </c>
      <c r="BE1250" s="219">
        <f>IF(N1250="základní",J1250,0)</f>
        <v>0</v>
      </c>
      <c r="BF1250" s="219">
        <f>IF(N1250="snížená",J1250,0)</f>
        <v>0</v>
      </c>
      <c r="BG1250" s="219">
        <f>IF(N1250="zákl. přenesená",J1250,0)</f>
        <v>0</v>
      </c>
      <c r="BH1250" s="219">
        <f>IF(N1250="sníž. přenesená",J1250,0)</f>
        <v>0</v>
      </c>
      <c r="BI1250" s="219">
        <f>IF(N1250="nulová",J1250,0)</f>
        <v>0</v>
      </c>
      <c r="BJ1250" s="20" t="s">
        <v>83</v>
      </c>
      <c r="BK1250" s="219">
        <f>ROUND(I1250*H1250,2)</f>
        <v>0</v>
      </c>
      <c r="BL1250" s="20" t="s">
        <v>261</v>
      </c>
      <c r="BM1250" s="218" t="s">
        <v>1498</v>
      </c>
    </row>
    <row r="1251" s="2" customFormat="1">
      <c r="A1251" s="41"/>
      <c r="B1251" s="42"/>
      <c r="C1251" s="43"/>
      <c r="D1251" s="220" t="s">
        <v>154</v>
      </c>
      <c r="E1251" s="43"/>
      <c r="F1251" s="221" t="s">
        <v>1499</v>
      </c>
      <c r="G1251" s="43"/>
      <c r="H1251" s="43"/>
      <c r="I1251" s="222"/>
      <c r="J1251" s="43"/>
      <c r="K1251" s="43"/>
      <c r="L1251" s="47"/>
      <c r="M1251" s="223"/>
      <c r="N1251" s="224"/>
      <c r="O1251" s="87"/>
      <c r="P1251" s="87"/>
      <c r="Q1251" s="87"/>
      <c r="R1251" s="87"/>
      <c r="S1251" s="87"/>
      <c r="T1251" s="88"/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T1251" s="20" t="s">
        <v>154</v>
      </c>
      <c r="AU1251" s="20" t="s">
        <v>85</v>
      </c>
    </row>
    <row r="1252" s="2" customFormat="1" ht="24.15" customHeight="1">
      <c r="A1252" s="41"/>
      <c r="B1252" s="42"/>
      <c r="C1252" s="207" t="s">
        <v>1500</v>
      </c>
      <c r="D1252" s="207" t="s">
        <v>147</v>
      </c>
      <c r="E1252" s="208" t="s">
        <v>1501</v>
      </c>
      <c r="F1252" s="209" t="s">
        <v>1502</v>
      </c>
      <c r="G1252" s="210" t="s">
        <v>240</v>
      </c>
      <c r="H1252" s="211">
        <v>3</v>
      </c>
      <c r="I1252" s="212"/>
      <c r="J1252" s="213">
        <f>ROUND(I1252*H1252,2)</f>
        <v>0</v>
      </c>
      <c r="K1252" s="209" t="s">
        <v>151</v>
      </c>
      <c r="L1252" s="47"/>
      <c r="M1252" s="214" t="s">
        <v>19</v>
      </c>
      <c r="N1252" s="215" t="s">
        <v>46</v>
      </c>
      <c r="O1252" s="87"/>
      <c r="P1252" s="216">
        <f>O1252*H1252</f>
        <v>0</v>
      </c>
      <c r="Q1252" s="216">
        <v>0.025159999999999998</v>
      </c>
      <c r="R1252" s="216">
        <f>Q1252*H1252</f>
        <v>0.075479999999999992</v>
      </c>
      <c r="S1252" s="216">
        <v>0</v>
      </c>
      <c r="T1252" s="217">
        <f>S1252*H1252</f>
        <v>0</v>
      </c>
      <c r="U1252" s="41"/>
      <c r="V1252" s="41"/>
      <c r="W1252" s="41"/>
      <c r="X1252" s="41"/>
      <c r="Y1252" s="41"/>
      <c r="Z1252" s="41"/>
      <c r="AA1252" s="41"/>
      <c r="AB1252" s="41"/>
      <c r="AC1252" s="41"/>
      <c r="AD1252" s="41"/>
      <c r="AE1252" s="41"/>
      <c r="AR1252" s="218" t="s">
        <v>261</v>
      </c>
      <c r="AT1252" s="218" t="s">
        <v>147</v>
      </c>
      <c r="AU1252" s="218" t="s">
        <v>85</v>
      </c>
      <c r="AY1252" s="20" t="s">
        <v>145</v>
      </c>
      <c r="BE1252" s="219">
        <f>IF(N1252="základní",J1252,0)</f>
        <v>0</v>
      </c>
      <c r="BF1252" s="219">
        <f>IF(N1252="snížená",J1252,0)</f>
        <v>0</v>
      </c>
      <c r="BG1252" s="219">
        <f>IF(N1252="zákl. přenesená",J1252,0)</f>
        <v>0</v>
      </c>
      <c r="BH1252" s="219">
        <f>IF(N1252="sníž. přenesená",J1252,0)</f>
        <v>0</v>
      </c>
      <c r="BI1252" s="219">
        <f>IF(N1252="nulová",J1252,0)</f>
        <v>0</v>
      </c>
      <c r="BJ1252" s="20" t="s">
        <v>83</v>
      </c>
      <c r="BK1252" s="219">
        <f>ROUND(I1252*H1252,2)</f>
        <v>0</v>
      </c>
      <c r="BL1252" s="20" t="s">
        <v>261</v>
      </c>
      <c r="BM1252" s="218" t="s">
        <v>1503</v>
      </c>
    </row>
    <row r="1253" s="2" customFormat="1">
      <c r="A1253" s="41"/>
      <c r="B1253" s="42"/>
      <c r="C1253" s="43"/>
      <c r="D1253" s="220" t="s">
        <v>154</v>
      </c>
      <c r="E1253" s="43"/>
      <c r="F1253" s="221" t="s">
        <v>1504</v>
      </c>
      <c r="G1253" s="43"/>
      <c r="H1253" s="43"/>
      <c r="I1253" s="222"/>
      <c r="J1253" s="43"/>
      <c r="K1253" s="43"/>
      <c r="L1253" s="47"/>
      <c r="M1253" s="223"/>
      <c r="N1253" s="224"/>
      <c r="O1253" s="87"/>
      <c r="P1253" s="87"/>
      <c r="Q1253" s="87"/>
      <c r="R1253" s="87"/>
      <c r="S1253" s="87"/>
      <c r="T1253" s="88"/>
      <c r="U1253" s="41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T1253" s="20" t="s">
        <v>154</v>
      </c>
      <c r="AU1253" s="20" t="s">
        <v>85</v>
      </c>
    </row>
    <row r="1254" s="2" customFormat="1" ht="24.15" customHeight="1">
      <c r="A1254" s="41"/>
      <c r="B1254" s="42"/>
      <c r="C1254" s="207" t="s">
        <v>1505</v>
      </c>
      <c r="D1254" s="207" t="s">
        <v>147</v>
      </c>
      <c r="E1254" s="208" t="s">
        <v>1506</v>
      </c>
      <c r="F1254" s="209" t="s">
        <v>1507</v>
      </c>
      <c r="G1254" s="210" t="s">
        <v>240</v>
      </c>
      <c r="H1254" s="211">
        <v>1</v>
      </c>
      <c r="I1254" s="212"/>
      <c r="J1254" s="213">
        <f>ROUND(I1254*H1254,2)</f>
        <v>0</v>
      </c>
      <c r="K1254" s="209" t="s">
        <v>151</v>
      </c>
      <c r="L1254" s="47"/>
      <c r="M1254" s="214" t="s">
        <v>19</v>
      </c>
      <c r="N1254" s="215" t="s">
        <v>46</v>
      </c>
      <c r="O1254" s="87"/>
      <c r="P1254" s="216">
        <f>O1254*H1254</f>
        <v>0</v>
      </c>
      <c r="Q1254" s="216">
        <v>0.021760000000000002</v>
      </c>
      <c r="R1254" s="216">
        <f>Q1254*H1254</f>
        <v>0.021760000000000002</v>
      </c>
      <c r="S1254" s="216">
        <v>0</v>
      </c>
      <c r="T1254" s="217">
        <f>S1254*H1254</f>
        <v>0</v>
      </c>
      <c r="U1254" s="41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R1254" s="218" t="s">
        <v>261</v>
      </c>
      <c r="AT1254" s="218" t="s">
        <v>147</v>
      </c>
      <c r="AU1254" s="218" t="s">
        <v>85</v>
      </c>
      <c r="AY1254" s="20" t="s">
        <v>145</v>
      </c>
      <c r="BE1254" s="219">
        <f>IF(N1254="základní",J1254,0)</f>
        <v>0</v>
      </c>
      <c r="BF1254" s="219">
        <f>IF(N1254="snížená",J1254,0)</f>
        <v>0</v>
      </c>
      <c r="BG1254" s="219">
        <f>IF(N1254="zákl. přenesená",J1254,0)</f>
        <v>0</v>
      </c>
      <c r="BH1254" s="219">
        <f>IF(N1254="sníž. přenesená",J1254,0)</f>
        <v>0</v>
      </c>
      <c r="BI1254" s="219">
        <f>IF(N1254="nulová",J1254,0)</f>
        <v>0</v>
      </c>
      <c r="BJ1254" s="20" t="s">
        <v>83</v>
      </c>
      <c r="BK1254" s="219">
        <f>ROUND(I1254*H1254,2)</f>
        <v>0</v>
      </c>
      <c r="BL1254" s="20" t="s">
        <v>261</v>
      </c>
      <c r="BM1254" s="218" t="s">
        <v>1508</v>
      </c>
    </row>
    <row r="1255" s="2" customFormat="1">
      <c r="A1255" s="41"/>
      <c r="B1255" s="42"/>
      <c r="C1255" s="43"/>
      <c r="D1255" s="220" t="s">
        <v>154</v>
      </c>
      <c r="E1255" s="43"/>
      <c r="F1255" s="221" t="s">
        <v>1509</v>
      </c>
      <c r="G1255" s="43"/>
      <c r="H1255" s="43"/>
      <c r="I1255" s="222"/>
      <c r="J1255" s="43"/>
      <c r="K1255" s="43"/>
      <c r="L1255" s="47"/>
      <c r="M1255" s="223"/>
      <c r="N1255" s="224"/>
      <c r="O1255" s="87"/>
      <c r="P1255" s="87"/>
      <c r="Q1255" s="87"/>
      <c r="R1255" s="87"/>
      <c r="S1255" s="87"/>
      <c r="T1255" s="88"/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T1255" s="20" t="s">
        <v>154</v>
      </c>
      <c r="AU1255" s="20" t="s">
        <v>85</v>
      </c>
    </row>
    <row r="1256" s="2" customFormat="1" ht="24.15" customHeight="1">
      <c r="A1256" s="41"/>
      <c r="B1256" s="42"/>
      <c r="C1256" s="207" t="s">
        <v>1510</v>
      </c>
      <c r="D1256" s="207" t="s">
        <v>147</v>
      </c>
      <c r="E1256" s="208" t="s">
        <v>1511</v>
      </c>
      <c r="F1256" s="209" t="s">
        <v>1512</v>
      </c>
      <c r="G1256" s="210" t="s">
        <v>240</v>
      </c>
      <c r="H1256" s="211">
        <v>1</v>
      </c>
      <c r="I1256" s="212"/>
      <c r="J1256" s="213">
        <f>ROUND(I1256*H1256,2)</f>
        <v>0</v>
      </c>
      <c r="K1256" s="209" t="s">
        <v>151</v>
      </c>
      <c r="L1256" s="47"/>
      <c r="M1256" s="214" t="s">
        <v>19</v>
      </c>
      <c r="N1256" s="215" t="s">
        <v>46</v>
      </c>
      <c r="O1256" s="87"/>
      <c r="P1256" s="216">
        <f>O1256*H1256</f>
        <v>0</v>
      </c>
      <c r="Q1256" s="216">
        <v>0.025020000000000001</v>
      </c>
      <c r="R1256" s="216">
        <f>Q1256*H1256</f>
        <v>0.025020000000000001</v>
      </c>
      <c r="S1256" s="216">
        <v>0</v>
      </c>
      <c r="T1256" s="217">
        <f>S1256*H1256</f>
        <v>0</v>
      </c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R1256" s="218" t="s">
        <v>261</v>
      </c>
      <c r="AT1256" s="218" t="s">
        <v>147</v>
      </c>
      <c r="AU1256" s="218" t="s">
        <v>85</v>
      </c>
      <c r="AY1256" s="20" t="s">
        <v>145</v>
      </c>
      <c r="BE1256" s="219">
        <f>IF(N1256="základní",J1256,0)</f>
        <v>0</v>
      </c>
      <c r="BF1256" s="219">
        <f>IF(N1256="snížená",J1256,0)</f>
        <v>0</v>
      </c>
      <c r="BG1256" s="219">
        <f>IF(N1256="zákl. přenesená",J1256,0)</f>
        <v>0</v>
      </c>
      <c r="BH1256" s="219">
        <f>IF(N1256="sníž. přenesená",J1256,0)</f>
        <v>0</v>
      </c>
      <c r="BI1256" s="219">
        <f>IF(N1256="nulová",J1256,0)</f>
        <v>0</v>
      </c>
      <c r="BJ1256" s="20" t="s">
        <v>83</v>
      </c>
      <c r="BK1256" s="219">
        <f>ROUND(I1256*H1256,2)</f>
        <v>0</v>
      </c>
      <c r="BL1256" s="20" t="s">
        <v>261</v>
      </c>
      <c r="BM1256" s="218" t="s">
        <v>1513</v>
      </c>
    </row>
    <row r="1257" s="2" customFormat="1">
      <c r="A1257" s="41"/>
      <c r="B1257" s="42"/>
      <c r="C1257" s="43"/>
      <c r="D1257" s="220" t="s">
        <v>154</v>
      </c>
      <c r="E1257" s="43"/>
      <c r="F1257" s="221" t="s">
        <v>1514</v>
      </c>
      <c r="G1257" s="43"/>
      <c r="H1257" s="43"/>
      <c r="I1257" s="222"/>
      <c r="J1257" s="43"/>
      <c r="K1257" s="43"/>
      <c r="L1257" s="47"/>
      <c r="M1257" s="223"/>
      <c r="N1257" s="224"/>
      <c r="O1257" s="87"/>
      <c r="P1257" s="87"/>
      <c r="Q1257" s="87"/>
      <c r="R1257" s="87"/>
      <c r="S1257" s="87"/>
      <c r="T1257" s="88"/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T1257" s="20" t="s">
        <v>154</v>
      </c>
      <c r="AU1257" s="20" t="s">
        <v>85</v>
      </c>
    </row>
    <row r="1258" s="2" customFormat="1" ht="16.5" customHeight="1">
      <c r="A1258" s="41"/>
      <c r="B1258" s="42"/>
      <c r="C1258" s="207" t="s">
        <v>1515</v>
      </c>
      <c r="D1258" s="207" t="s">
        <v>147</v>
      </c>
      <c r="E1258" s="208" t="s">
        <v>1516</v>
      </c>
      <c r="F1258" s="209" t="s">
        <v>1517</v>
      </c>
      <c r="G1258" s="210" t="s">
        <v>240</v>
      </c>
      <c r="H1258" s="211">
        <v>1</v>
      </c>
      <c r="I1258" s="212"/>
      <c r="J1258" s="213">
        <f>ROUND(I1258*H1258,2)</f>
        <v>0</v>
      </c>
      <c r="K1258" s="209" t="s">
        <v>151</v>
      </c>
      <c r="L1258" s="47"/>
      <c r="M1258" s="214" t="s">
        <v>19</v>
      </c>
      <c r="N1258" s="215" t="s">
        <v>46</v>
      </c>
      <c r="O1258" s="87"/>
      <c r="P1258" s="216">
        <f>O1258*H1258</f>
        <v>0</v>
      </c>
      <c r="Q1258" s="216">
        <v>0.01</v>
      </c>
      <c r="R1258" s="216">
        <f>Q1258*H1258</f>
        <v>0.01</v>
      </c>
      <c r="S1258" s="216">
        <v>0</v>
      </c>
      <c r="T1258" s="217">
        <f>S1258*H1258</f>
        <v>0</v>
      </c>
      <c r="U1258" s="41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R1258" s="218" t="s">
        <v>261</v>
      </c>
      <c r="AT1258" s="218" t="s">
        <v>147</v>
      </c>
      <c r="AU1258" s="218" t="s">
        <v>85</v>
      </c>
      <c r="AY1258" s="20" t="s">
        <v>145</v>
      </c>
      <c r="BE1258" s="219">
        <f>IF(N1258="základní",J1258,0)</f>
        <v>0</v>
      </c>
      <c r="BF1258" s="219">
        <f>IF(N1258="snížená",J1258,0)</f>
        <v>0</v>
      </c>
      <c r="BG1258" s="219">
        <f>IF(N1258="zákl. přenesená",J1258,0)</f>
        <v>0</v>
      </c>
      <c r="BH1258" s="219">
        <f>IF(N1258="sníž. přenesená",J1258,0)</f>
        <v>0</v>
      </c>
      <c r="BI1258" s="219">
        <f>IF(N1258="nulová",J1258,0)</f>
        <v>0</v>
      </c>
      <c r="BJ1258" s="20" t="s">
        <v>83</v>
      </c>
      <c r="BK1258" s="219">
        <f>ROUND(I1258*H1258,2)</f>
        <v>0</v>
      </c>
      <c r="BL1258" s="20" t="s">
        <v>261</v>
      </c>
      <c r="BM1258" s="218" t="s">
        <v>1518</v>
      </c>
    </row>
    <row r="1259" s="2" customFormat="1">
      <c r="A1259" s="41"/>
      <c r="B1259" s="42"/>
      <c r="C1259" s="43"/>
      <c r="D1259" s="220" t="s">
        <v>154</v>
      </c>
      <c r="E1259" s="43"/>
      <c r="F1259" s="221" t="s">
        <v>1519</v>
      </c>
      <c r="G1259" s="43"/>
      <c r="H1259" s="43"/>
      <c r="I1259" s="222"/>
      <c r="J1259" s="43"/>
      <c r="K1259" s="43"/>
      <c r="L1259" s="47"/>
      <c r="M1259" s="223"/>
      <c r="N1259" s="224"/>
      <c r="O1259" s="87"/>
      <c r="P1259" s="87"/>
      <c r="Q1259" s="87"/>
      <c r="R1259" s="87"/>
      <c r="S1259" s="87"/>
      <c r="T1259" s="88"/>
      <c r="U1259" s="41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T1259" s="20" t="s">
        <v>154</v>
      </c>
      <c r="AU1259" s="20" t="s">
        <v>85</v>
      </c>
    </row>
    <row r="1260" s="2" customFormat="1" ht="16.5" customHeight="1">
      <c r="A1260" s="41"/>
      <c r="B1260" s="42"/>
      <c r="C1260" s="207" t="s">
        <v>1520</v>
      </c>
      <c r="D1260" s="207" t="s">
        <v>147</v>
      </c>
      <c r="E1260" s="208" t="s">
        <v>1521</v>
      </c>
      <c r="F1260" s="209" t="s">
        <v>1522</v>
      </c>
      <c r="G1260" s="210" t="s">
        <v>240</v>
      </c>
      <c r="H1260" s="211">
        <v>4.8799999999999999</v>
      </c>
      <c r="I1260" s="212"/>
      <c r="J1260" s="213">
        <f>ROUND(I1260*H1260,2)</f>
        <v>0</v>
      </c>
      <c r="K1260" s="209" t="s">
        <v>151</v>
      </c>
      <c r="L1260" s="47"/>
      <c r="M1260" s="214" t="s">
        <v>19</v>
      </c>
      <c r="N1260" s="215" t="s">
        <v>46</v>
      </c>
      <c r="O1260" s="87"/>
      <c r="P1260" s="216">
        <f>O1260*H1260</f>
        <v>0</v>
      </c>
      <c r="Q1260" s="216">
        <v>0.00010000000000000001</v>
      </c>
      <c r="R1260" s="216">
        <f>Q1260*H1260</f>
        <v>0.00048799999999999999</v>
      </c>
      <c r="S1260" s="216">
        <v>0</v>
      </c>
      <c r="T1260" s="217">
        <f>S1260*H1260</f>
        <v>0</v>
      </c>
      <c r="U1260" s="41"/>
      <c r="V1260" s="41"/>
      <c r="W1260" s="41"/>
      <c r="X1260" s="41"/>
      <c r="Y1260" s="41"/>
      <c r="Z1260" s="41"/>
      <c r="AA1260" s="41"/>
      <c r="AB1260" s="41"/>
      <c r="AC1260" s="41"/>
      <c r="AD1260" s="41"/>
      <c r="AE1260" s="41"/>
      <c r="AR1260" s="218" t="s">
        <v>261</v>
      </c>
      <c r="AT1260" s="218" t="s">
        <v>147</v>
      </c>
      <c r="AU1260" s="218" t="s">
        <v>85</v>
      </c>
      <c r="AY1260" s="20" t="s">
        <v>145</v>
      </c>
      <c r="BE1260" s="219">
        <f>IF(N1260="základní",J1260,0)</f>
        <v>0</v>
      </c>
      <c r="BF1260" s="219">
        <f>IF(N1260="snížená",J1260,0)</f>
        <v>0</v>
      </c>
      <c r="BG1260" s="219">
        <f>IF(N1260="zákl. přenesená",J1260,0)</f>
        <v>0</v>
      </c>
      <c r="BH1260" s="219">
        <f>IF(N1260="sníž. přenesená",J1260,0)</f>
        <v>0</v>
      </c>
      <c r="BI1260" s="219">
        <f>IF(N1260="nulová",J1260,0)</f>
        <v>0</v>
      </c>
      <c r="BJ1260" s="20" t="s">
        <v>83</v>
      </c>
      <c r="BK1260" s="219">
        <f>ROUND(I1260*H1260,2)</f>
        <v>0</v>
      </c>
      <c r="BL1260" s="20" t="s">
        <v>261</v>
      </c>
      <c r="BM1260" s="218" t="s">
        <v>1523</v>
      </c>
    </row>
    <row r="1261" s="2" customFormat="1">
      <c r="A1261" s="41"/>
      <c r="B1261" s="42"/>
      <c r="C1261" s="43"/>
      <c r="D1261" s="220" t="s">
        <v>154</v>
      </c>
      <c r="E1261" s="43"/>
      <c r="F1261" s="221" t="s">
        <v>1524</v>
      </c>
      <c r="G1261" s="43"/>
      <c r="H1261" s="43"/>
      <c r="I1261" s="222"/>
      <c r="J1261" s="43"/>
      <c r="K1261" s="43"/>
      <c r="L1261" s="47"/>
      <c r="M1261" s="223"/>
      <c r="N1261" s="224"/>
      <c r="O1261" s="87"/>
      <c r="P1261" s="87"/>
      <c r="Q1261" s="87"/>
      <c r="R1261" s="87"/>
      <c r="S1261" s="87"/>
      <c r="T1261" s="88"/>
      <c r="U1261" s="41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T1261" s="20" t="s">
        <v>154</v>
      </c>
      <c r="AU1261" s="20" t="s">
        <v>85</v>
      </c>
    </row>
    <row r="1262" s="2" customFormat="1" ht="21.75" customHeight="1">
      <c r="A1262" s="41"/>
      <c r="B1262" s="42"/>
      <c r="C1262" s="207" t="s">
        <v>1525</v>
      </c>
      <c r="D1262" s="207" t="s">
        <v>147</v>
      </c>
      <c r="E1262" s="208" t="s">
        <v>1526</v>
      </c>
      <c r="F1262" s="209" t="s">
        <v>1527</v>
      </c>
      <c r="G1262" s="210" t="s">
        <v>240</v>
      </c>
      <c r="H1262" s="211">
        <v>1</v>
      </c>
      <c r="I1262" s="212"/>
      <c r="J1262" s="213">
        <f>ROUND(I1262*H1262,2)</f>
        <v>0</v>
      </c>
      <c r="K1262" s="209" t="s">
        <v>151</v>
      </c>
      <c r="L1262" s="47"/>
      <c r="M1262" s="214" t="s">
        <v>19</v>
      </c>
      <c r="N1262" s="215" t="s">
        <v>46</v>
      </c>
      <c r="O1262" s="87"/>
      <c r="P1262" s="216">
        <f>O1262*H1262</f>
        <v>0</v>
      </c>
      <c r="Q1262" s="216">
        <v>0.00072000000000000005</v>
      </c>
      <c r="R1262" s="216">
        <f>Q1262*H1262</f>
        <v>0.00072000000000000005</v>
      </c>
      <c r="S1262" s="216">
        <v>0</v>
      </c>
      <c r="T1262" s="217">
        <f>S1262*H1262</f>
        <v>0</v>
      </c>
      <c r="U1262" s="41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R1262" s="218" t="s">
        <v>261</v>
      </c>
      <c r="AT1262" s="218" t="s">
        <v>147</v>
      </c>
      <c r="AU1262" s="218" t="s">
        <v>85</v>
      </c>
      <c r="AY1262" s="20" t="s">
        <v>145</v>
      </c>
      <c r="BE1262" s="219">
        <f>IF(N1262="základní",J1262,0)</f>
        <v>0</v>
      </c>
      <c r="BF1262" s="219">
        <f>IF(N1262="snížená",J1262,0)</f>
        <v>0</v>
      </c>
      <c r="BG1262" s="219">
        <f>IF(N1262="zákl. přenesená",J1262,0)</f>
        <v>0</v>
      </c>
      <c r="BH1262" s="219">
        <f>IF(N1262="sníž. přenesená",J1262,0)</f>
        <v>0</v>
      </c>
      <c r="BI1262" s="219">
        <f>IF(N1262="nulová",J1262,0)</f>
        <v>0</v>
      </c>
      <c r="BJ1262" s="20" t="s">
        <v>83</v>
      </c>
      <c r="BK1262" s="219">
        <f>ROUND(I1262*H1262,2)</f>
        <v>0</v>
      </c>
      <c r="BL1262" s="20" t="s">
        <v>261</v>
      </c>
      <c r="BM1262" s="218" t="s">
        <v>1528</v>
      </c>
    </row>
    <row r="1263" s="2" customFormat="1">
      <c r="A1263" s="41"/>
      <c r="B1263" s="42"/>
      <c r="C1263" s="43"/>
      <c r="D1263" s="220" t="s">
        <v>154</v>
      </c>
      <c r="E1263" s="43"/>
      <c r="F1263" s="221" t="s">
        <v>1529</v>
      </c>
      <c r="G1263" s="43"/>
      <c r="H1263" s="43"/>
      <c r="I1263" s="222"/>
      <c r="J1263" s="43"/>
      <c r="K1263" s="43"/>
      <c r="L1263" s="47"/>
      <c r="M1263" s="223"/>
      <c r="N1263" s="224"/>
      <c r="O1263" s="87"/>
      <c r="P1263" s="87"/>
      <c r="Q1263" s="87"/>
      <c r="R1263" s="87"/>
      <c r="S1263" s="87"/>
      <c r="T1263" s="88"/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  <c r="AT1263" s="20" t="s">
        <v>154</v>
      </c>
      <c r="AU1263" s="20" t="s">
        <v>85</v>
      </c>
    </row>
    <row r="1264" s="2" customFormat="1" ht="24.15" customHeight="1">
      <c r="A1264" s="41"/>
      <c r="B1264" s="42"/>
      <c r="C1264" s="207" t="s">
        <v>1530</v>
      </c>
      <c r="D1264" s="207" t="s">
        <v>147</v>
      </c>
      <c r="E1264" s="208" t="s">
        <v>1531</v>
      </c>
      <c r="F1264" s="209" t="s">
        <v>1532</v>
      </c>
      <c r="G1264" s="210" t="s">
        <v>720</v>
      </c>
      <c r="H1264" s="279"/>
      <c r="I1264" s="212"/>
      <c r="J1264" s="213">
        <f>ROUND(I1264*H1264,2)</f>
        <v>0</v>
      </c>
      <c r="K1264" s="209" t="s">
        <v>151</v>
      </c>
      <c r="L1264" s="47"/>
      <c r="M1264" s="214" t="s">
        <v>19</v>
      </c>
      <c r="N1264" s="215" t="s">
        <v>46</v>
      </c>
      <c r="O1264" s="87"/>
      <c r="P1264" s="216">
        <f>O1264*H1264</f>
        <v>0</v>
      </c>
      <c r="Q1264" s="216">
        <v>0</v>
      </c>
      <c r="R1264" s="216">
        <f>Q1264*H1264</f>
        <v>0</v>
      </c>
      <c r="S1264" s="216">
        <v>0</v>
      </c>
      <c r="T1264" s="217">
        <f>S1264*H1264</f>
        <v>0</v>
      </c>
      <c r="U1264" s="41"/>
      <c r="V1264" s="41"/>
      <c r="W1264" s="41"/>
      <c r="X1264" s="41"/>
      <c r="Y1264" s="41"/>
      <c r="Z1264" s="41"/>
      <c r="AA1264" s="41"/>
      <c r="AB1264" s="41"/>
      <c r="AC1264" s="41"/>
      <c r="AD1264" s="41"/>
      <c r="AE1264" s="41"/>
      <c r="AR1264" s="218" t="s">
        <v>261</v>
      </c>
      <c r="AT1264" s="218" t="s">
        <v>147</v>
      </c>
      <c r="AU1264" s="218" t="s">
        <v>85</v>
      </c>
      <c r="AY1264" s="20" t="s">
        <v>145</v>
      </c>
      <c r="BE1264" s="219">
        <f>IF(N1264="základní",J1264,0)</f>
        <v>0</v>
      </c>
      <c r="BF1264" s="219">
        <f>IF(N1264="snížená",J1264,0)</f>
        <v>0</v>
      </c>
      <c r="BG1264" s="219">
        <f>IF(N1264="zákl. přenesená",J1264,0)</f>
        <v>0</v>
      </c>
      <c r="BH1264" s="219">
        <f>IF(N1264="sníž. přenesená",J1264,0)</f>
        <v>0</v>
      </c>
      <c r="BI1264" s="219">
        <f>IF(N1264="nulová",J1264,0)</f>
        <v>0</v>
      </c>
      <c r="BJ1264" s="20" t="s">
        <v>83</v>
      </c>
      <c r="BK1264" s="219">
        <f>ROUND(I1264*H1264,2)</f>
        <v>0</v>
      </c>
      <c r="BL1264" s="20" t="s">
        <v>261</v>
      </c>
      <c r="BM1264" s="218" t="s">
        <v>1533</v>
      </c>
    </row>
    <row r="1265" s="2" customFormat="1">
      <c r="A1265" s="41"/>
      <c r="B1265" s="42"/>
      <c r="C1265" s="43"/>
      <c r="D1265" s="220" t="s">
        <v>154</v>
      </c>
      <c r="E1265" s="43"/>
      <c r="F1265" s="221" t="s">
        <v>1534</v>
      </c>
      <c r="G1265" s="43"/>
      <c r="H1265" s="43"/>
      <c r="I1265" s="222"/>
      <c r="J1265" s="43"/>
      <c r="K1265" s="43"/>
      <c r="L1265" s="47"/>
      <c r="M1265" s="223"/>
      <c r="N1265" s="224"/>
      <c r="O1265" s="87"/>
      <c r="P1265" s="87"/>
      <c r="Q1265" s="87"/>
      <c r="R1265" s="87"/>
      <c r="S1265" s="87"/>
      <c r="T1265" s="88"/>
      <c r="U1265" s="41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T1265" s="20" t="s">
        <v>154</v>
      </c>
      <c r="AU1265" s="20" t="s">
        <v>85</v>
      </c>
    </row>
    <row r="1266" s="12" customFormat="1" ht="22.8" customHeight="1">
      <c r="A1266" s="12"/>
      <c r="B1266" s="191"/>
      <c r="C1266" s="192"/>
      <c r="D1266" s="193" t="s">
        <v>74</v>
      </c>
      <c r="E1266" s="205" t="s">
        <v>1535</v>
      </c>
      <c r="F1266" s="205" t="s">
        <v>1536</v>
      </c>
      <c r="G1266" s="192"/>
      <c r="H1266" s="192"/>
      <c r="I1266" s="195"/>
      <c r="J1266" s="206">
        <f>BK1266</f>
        <v>0</v>
      </c>
      <c r="K1266" s="192"/>
      <c r="L1266" s="197"/>
      <c r="M1266" s="198"/>
      <c r="N1266" s="199"/>
      <c r="O1266" s="199"/>
      <c r="P1266" s="200">
        <f>SUM(P1267:P1270)</f>
        <v>0</v>
      </c>
      <c r="Q1266" s="199"/>
      <c r="R1266" s="200">
        <f>SUM(R1267:R1270)</f>
        <v>0</v>
      </c>
      <c r="S1266" s="199"/>
      <c r="T1266" s="201">
        <f>SUM(T1267:T1270)</f>
        <v>0</v>
      </c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R1266" s="202" t="s">
        <v>85</v>
      </c>
      <c r="AT1266" s="203" t="s">
        <v>74</v>
      </c>
      <c r="AU1266" s="203" t="s">
        <v>83</v>
      </c>
      <c r="AY1266" s="202" t="s">
        <v>145</v>
      </c>
      <c r="BK1266" s="204">
        <f>SUM(BK1267:BK1270)</f>
        <v>0</v>
      </c>
    </row>
    <row r="1267" s="2" customFormat="1" ht="16.5" customHeight="1">
      <c r="A1267" s="41"/>
      <c r="B1267" s="42"/>
      <c r="C1267" s="207" t="s">
        <v>1537</v>
      </c>
      <c r="D1267" s="207" t="s">
        <v>147</v>
      </c>
      <c r="E1267" s="208" t="s">
        <v>1538</v>
      </c>
      <c r="F1267" s="209" t="s">
        <v>1539</v>
      </c>
      <c r="G1267" s="210" t="s">
        <v>916</v>
      </c>
      <c r="H1267" s="211">
        <v>1</v>
      </c>
      <c r="I1267" s="212"/>
      <c r="J1267" s="213">
        <f>ROUND(I1267*H1267,2)</f>
        <v>0</v>
      </c>
      <c r="K1267" s="209" t="s">
        <v>151</v>
      </c>
      <c r="L1267" s="47"/>
      <c r="M1267" s="214" t="s">
        <v>19</v>
      </c>
      <c r="N1267" s="215" t="s">
        <v>46</v>
      </c>
      <c r="O1267" s="87"/>
      <c r="P1267" s="216">
        <f>O1267*H1267</f>
        <v>0</v>
      </c>
      <c r="Q1267" s="216">
        <v>0</v>
      </c>
      <c r="R1267" s="216">
        <f>Q1267*H1267</f>
        <v>0</v>
      </c>
      <c r="S1267" s="216">
        <v>0</v>
      </c>
      <c r="T1267" s="217">
        <f>S1267*H1267</f>
        <v>0</v>
      </c>
      <c r="U1267" s="41"/>
      <c r="V1267" s="41"/>
      <c r="W1267" s="41"/>
      <c r="X1267" s="41"/>
      <c r="Y1267" s="41"/>
      <c r="Z1267" s="41"/>
      <c r="AA1267" s="41"/>
      <c r="AB1267" s="41"/>
      <c r="AC1267" s="41"/>
      <c r="AD1267" s="41"/>
      <c r="AE1267" s="41"/>
      <c r="AR1267" s="218" t="s">
        <v>261</v>
      </c>
      <c r="AT1267" s="218" t="s">
        <v>147</v>
      </c>
      <c r="AU1267" s="218" t="s">
        <v>85</v>
      </c>
      <c r="AY1267" s="20" t="s">
        <v>145</v>
      </c>
      <c r="BE1267" s="219">
        <f>IF(N1267="základní",J1267,0)</f>
        <v>0</v>
      </c>
      <c r="BF1267" s="219">
        <f>IF(N1267="snížená",J1267,0)</f>
        <v>0</v>
      </c>
      <c r="BG1267" s="219">
        <f>IF(N1267="zákl. přenesená",J1267,0)</f>
        <v>0</v>
      </c>
      <c r="BH1267" s="219">
        <f>IF(N1267="sníž. přenesená",J1267,0)</f>
        <v>0</v>
      </c>
      <c r="BI1267" s="219">
        <f>IF(N1267="nulová",J1267,0)</f>
        <v>0</v>
      </c>
      <c r="BJ1267" s="20" t="s">
        <v>83</v>
      </c>
      <c r="BK1267" s="219">
        <f>ROUND(I1267*H1267,2)</f>
        <v>0</v>
      </c>
      <c r="BL1267" s="20" t="s">
        <v>261</v>
      </c>
      <c r="BM1267" s="218" t="s">
        <v>1540</v>
      </c>
    </row>
    <row r="1268" s="2" customFormat="1">
      <c r="A1268" s="41"/>
      <c r="B1268" s="42"/>
      <c r="C1268" s="43"/>
      <c r="D1268" s="220" t="s">
        <v>154</v>
      </c>
      <c r="E1268" s="43"/>
      <c r="F1268" s="221" t="s">
        <v>1541</v>
      </c>
      <c r="G1268" s="43"/>
      <c r="H1268" s="43"/>
      <c r="I1268" s="222"/>
      <c r="J1268" s="43"/>
      <c r="K1268" s="43"/>
      <c r="L1268" s="47"/>
      <c r="M1268" s="223"/>
      <c r="N1268" s="224"/>
      <c r="O1268" s="87"/>
      <c r="P1268" s="87"/>
      <c r="Q1268" s="87"/>
      <c r="R1268" s="87"/>
      <c r="S1268" s="87"/>
      <c r="T1268" s="88"/>
      <c r="U1268" s="41"/>
      <c r="V1268" s="41"/>
      <c r="W1268" s="41"/>
      <c r="X1268" s="41"/>
      <c r="Y1268" s="41"/>
      <c r="Z1268" s="41"/>
      <c r="AA1268" s="41"/>
      <c r="AB1268" s="41"/>
      <c r="AC1268" s="41"/>
      <c r="AD1268" s="41"/>
      <c r="AE1268" s="41"/>
      <c r="AT1268" s="20" t="s">
        <v>154</v>
      </c>
      <c r="AU1268" s="20" t="s">
        <v>85</v>
      </c>
    </row>
    <row r="1269" s="2" customFormat="1" ht="16.5" customHeight="1">
      <c r="A1269" s="41"/>
      <c r="B1269" s="42"/>
      <c r="C1269" s="207" t="s">
        <v>1542</v>
      </c>
      <c r="D1269" s="207" t="s">
        <v>147</v>
      </c>
      <c r="E1269" s="208" t="s">
        <v>1543</v>
      </c>
      <c r="F1269" s="209" t="s">
        <v>1544</v>
      </c>
      <c r="G1269" s="210" t="s">
        <v>916</v>
      </c>
      <c r="H1269" s="211">
        <v>1</v>
      </c>
      <c r="I1269" s="212"/>
      <c r="J1269" s="213">
        <f>ROUND(I1269*H1269,2)</f>
        <v>0</v>
      </c>
      <c r="K1269" s="209" t="s">
        <v>151</v>
      </c>
      <c r="L1269" s="47"/>
      <c r="M1269" s="214" t="s">
        <v>19</v>
      </c>
      <c r="N1269" s="215" t="s">
        <v>46</v>
      </c>
      <c r="O1269" s="87"/>
      <c r="P1269" s="216">
        <f>O1269*H1269</f>
        <v>0</v>
      </c>
      <c r="Q1269" s="216">
        <v>0</v>
      </c>
      <c r="R1269" s="216">
        <f>Q1269*H1269</f>
        <v>0</v>
      </c>
      <c r="S1269" s="216">
        <v>0</v>
      </c>
      <c r="T1269" s="217">
        <f>S1269*H1269</f>
        <v>0</v>
      </c>
      <c r="U1269" s="41"/>
      <c r="V1269" s="41"/>
      <c r="W1269" s="41"/>
      <c r="X1269" s="41"/>
      <c r="Y1269" s="41"/>
      <c r="Z1269" s="41"/>
      <c r="AA1269" s="41"/>
      <c r="AB1269" s="41"/>
      <c r="AC1269" s="41"/>
      <c r="AD1269" s="41"/>
      <c r="AE1269" s="41"/>
      <c r="AR1269" s="218" t="s">
        <v>261</v>
      </c>
      <c r="AT1269" s="218" t="s">
        <v>147</v>
      </c>
      <c r="AU1269" s="218" t="s">
        <v>85</v>
      </c>
      <c r="AY1269" s="20" t="s">
        <v>145</v>
      </c>
      <c r="BE1269" s="219">
        <f>IF(N1269="základní",J1269,0)</f>
        <v>0</v>
      </c>
      <c r="BF1269" s="219">
        <f>IF(N1269="snížená",J1269,0)</f>
        <v>0</v>
      </c>
      <c r="BG1269" s="219">
        <f>IF(N1269="zákl. přenesená",J1269,0)</f>
        <v>0</v>
      </c>
      <c r="BH1269" s="219">
        <f>IF(N1269="sníž. přenesená",J1269,0)</f>
        <v>0</v>
      </c>
      <c r="BI1269" s="219">
        <f>IF(N1269="nulová",J1269,0)</f>
        <v>0</v>
      </c>
      <c r="BJ1269" s="20" t="s">
        <v>83</v>
      </c>
      <c r="BK1269" s="219">
        <f>ROUND(I1269*H1269,2)</f>
        <v>0</v>
      </c>
      <c r="BL1269" s="20" t="s">
        <v>261</v>
      </c>
      <c r="BM1269" s="218" t="s">
        <v>1545</v>
      </c>
    </row>
    <row r="1270" s="2" customFormat="1">
      <c r="A1270" s="41"/>
      <c r="B1270" s="42"/>
      <c r="C1270" s="43"/>
      <c r="D1270" s="220" t="s">
        <v>154</v>
      </c>
      <c r="E1270" s="43"/>
      <c r="F1270" s="221" t="s">
        <v>1546</v>
      </c>
      <c r="G1270" s="43"/>
      <c r="H1270" s="43"/>
      <c r="I1270" s="222"/>
      <c r="J1270" s="43"/>
      <c r="K1270" s="43"/>
      <c r="L1270" s="47"/>
      <c r="M1270" s="223"/>
      <c r="N1270" s="224"/>
      <c r="O1270" s="87"/>
      <c r="P1270" s="87"/>
      <c r="Q1270" s="87"/>
      <c r="R1270" s="87"/>
      <c r="S1270" s="87"/>
      <c r="T1270" s="88"/>
      <c r="U1270" s="41"/>
      <c r="V1270" s="41"/>
      <c r="W1270" s="41"/>
      <c r="X1270" s="41"/>
      <c r="Y1270" s="41"/>
      <c r="Z1270" s="41"/>
      <c r="AA1270" s="41"/>
      <c r="AB1270" s="41"/>
      <c r="AC1270" s="41"/>
      <c r="AD1270" s="41"/>
      <c r="AE1270" s="41"/>
      <c r="AT1270" s="20" t="s">
        <v>154</v>
      </c>
      <c r="AU1270" s="20" t="s">
        <v>85</v>
      </c>
    </row>
    <row r="1271" s="12" customFormat="1" ht="22.8" customHeight="1">
      <c r="A1271" s="12"/>
      <c r="B1271" s="191"/>
      <c r="C1271" s="192"/>
      <c r="D1271" s="193" t="s">
        <v>74</v>
      </c>
      <c r="E1271" s="205" t="s">
        <v>1547</v>
      </c>
      <c r="F1271" s="205" t="s">
        <v>1548</v>
      </c>
      <c r="G1271" s="192"/>
      <c r="H1271" s="192"/>
      <c r="I1271" s="195"/>
      <c r="J1271" s="206">
        <f>BK1271</f>
        <v>0</v>
      </c>
      <c r="K1271" s="192"/>
      <c r="L1271" s="197"/>
      <c r="M1271" s="198"/>
      <c r="N1271" s="199"/>
      <c r="O1271" s="199"/>
      <c r="P1271" s="200">
        <f>SUM(P1272:P1476)</f>
        <v>0</v>
      </c>
      <c r="Q1271" s="199"/>
      <c r="R1271" s="200">
        <f>SUM(R1272:R1476)</f>
        <v>0.25463600000000003</v>
      </c>
      <c r="S1271" s="199"/>
      <c r="T1271" s="201">
        <f>SUM(T1272:T1476)</f>
        <v>0</v>
      </c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R1271" s="202" t="s">
        <v>85</v>
      </c>
      <c r="AT1271" s="203" t="s">
        <v>74</v>
      </c>
      <c r="AU1271" s="203" t="s">
        <v>83</v>
      </c>
      <c r="AY1271" s="202" t="s">
        <v>145</v>
      </c>
      <c r="BK1271" s="204">
        <f>SUM(BK1272:BK1476)</f>
        <v>0</v>
      </c>
    </row>
    <row r="1272" s="2" customFormat="1" ht="16.5" customHeight="1">
      <c r="A1272" s="41"/>
      <c r="B1272" s="42"/>
      <c r="C1272" s="207" t="s">
        <v>1549</v>
      </c>
      <c r="D1272" s="207" t="s">
        <v>147</v>
      </c>
      <c r="E1272" s="208" t="s">
        <v>1550</v>
      </c>
      <c r="F1272" s="209" t="s">
        <v>1551</v>
      </c>
      <c r="G1272" s="210" t="s">
        <v>240</v>
      </c>
      <c r="H1272" s="211">
        <v>8</v>
      </c>
      <c r="I1272" s="212"/>
      <c r="J1272" s="213">
        <f>ROUND(I1272*H1272,2)</f>
        <v>0</v>
      </c>
      <c r="K1272" s="209" t="s">
        <v>151</v>
      </c>
      <c r="L1272" s="47"/>
      <c r="M1272" s="214" t="s">
        <v>19</v>
      </c>
      <c r="N1272" s="215" t="s">
        <v>46</v>
      </c>
      <c r="O1272" s="87"/>
      <c r="P1272" s="216">
        <f>O1272*H1272</f>
        <v>0</v>
      </c>
      <c r="Q1272" s="216">
        <v>0</v>
      </c>
      <c r="R1272" s="216">
        <f>Q1272*H1272</f>
        <v>0</v>
      </c>
      <c r="S1272" s="216">
        <v>0</v>
      </c>
      <c r="T1272" s="217">
        <f>S1272*H1272</f>
        <v>0</v>
      </c>
      <c r="U1272" s="41"/>
      <c r="V1272" s="41"/>
      <c r="W1272" s="41"/>
      <c r="X1272" s="41"/>
      <c r="Y1272" s="41"/>
      <c r="Z1272" s="41"/>
      <c r="AA1272" s="41"/>
      <c r="AB1272" s="41"/>
      <c r="AC1272" s="41"/>
      <c r="AD1272" s="41"/>
      <c r="AE1272" s="41"/>
      <c r="AR1272" s="218" t="s">
        <v>261</v>
      </c>
      <c r="AT1272" s="218" t="s">
        <v>147</v>
      </c>
      <c r="AU1272" s="218" t="s">
        <v>85</v>
      </c>
      <c r="AY1272" s="20" t="s">
        <v>145</v>
      </c>
      <c r="BE1272" s="219">
        <f>IF(N1272="základní",J1272,0)</f>
        <v>0</v>
      </c>
      <c r="BF1272" s="219">
        <f>IF(N1272="snížená",J1272,0)</f>
        <v>0</v>
      </c>
      <c r="BG1272" s="219">
        <f>IF(N1272="zákl. přenesená",J1272,0)</f>
        <v>0</v>
      </c>
      <c r="BH1272" s="219">
        <f>IF(N1272="sníž. přenesená",J1272,0)</f>
        <v>0</v>
      </c>
      <c r="BI1272" s="219">
        <f>IF(N1272="nulová",J1272,0)</f>
        <v>0</v>
      </c>
      <c r="BJ1272" s="20" t="s">
        <v>83</v>
      </c>
      <c r="BK1272" s="219">
        <f>ROUND(I1272*H1272,2)</f>
        <v>0</v>
      </c>
      <c r="BL1272" s="20" t="s">
        <v>261</v>
      </c>
      <c r="BM1272" s="218" t="s">
        <v>1552</v>
      </c>
    </row>
    <row r="1273" s="2" customFormat="1">
      <c r="A1273" s="41"/>
      <c r="B1273" s="42"/>
      <c r="C1273" s="43"/>
      <c r="D1273" s="220" t="s">
        <v>154</v>
      </c>
      <c r="E1273" s="43"/>
      <c r="F1273" s="221" t="s">
        <v>1553</v>
      </c>
      <c r="G1273" s="43"/>
      <c r="H1273" s="43"/>
      <c r="I1273" s="222"/>
      <c r="J1273" s="43"/>
      <c r="K1273" s="43"/>
      <c r="L1273" s="47"/>
      <c r="M1273" s="223"/>
      <c r="N1273" s="224"/>
      <c r="O1273" s="87"/>
      <c r="P1273" s="87"/>
      <c r="Q1273" s="87"/>
      <c r="R1273" s="87"/>
      <c r="S1273" s="87"/>
      <c r="T1273" s="88"/>
      <c r="U1273" s="41"/>
      <c r="V1273" s="41"/>
      <c r="W1273" s="41"/>
      <c r="X1273" s="41"/>
      <c r="Y1273" s="41"/>
      <c r="Z1273" s="41"/>
      <c r="AA1273" s="41"/>
      <c r="AB1273" s="41"/>
      <c r="AC1273" s="41"/>
      <c r="AD1273" s="41"/>
      <c r="AE1273" s="41"/>
      <c r="AT1273" s="20" t="s">
        <v>154</v>
      </c>
      <c r="AU1273" s="20" t="s">
        <v>85</v>
      </c>
    </row>
    <row r="1274" s="13" customFormat="1">
      <c r="A1274" s="13"/>
      <c r="B1274" s="225"/>
      <c r="C1274" s="226"/>
      <c r="D1274" s="227" t="s">
        <v>156</v>
      </c>
      <c r="E1274" s="228" t="s">
        <v>19</v>
      </c>
      <c r="F1274" s="229" t="s">
        <v>1554</v>
      </c>
      <c r="G1274" s="226"/>
      <c r="H1274" s="228" t="s">
        <v>19</v>
      </c>
      <c r="I1274" s="230"/>
      <c r="J1274" s="226"/>
      <c r="K1274" s="226"/>
      <c r="L1274" s="231"/>
      <c r="M1274" s="232"/>
      <c r="N1274" s="233"/>
      <c r="O1274" s="233"/>
      <c r="P1274" s="233"/>
      <c r="Q1274" s="233"/>
      <c r="R1274" s="233"/>
      <c r="S1274" s="233"/>
      <c r="T1274" s="234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5" t="s">
        <v>156</v>
      </c>
      <c r="AU1274" s="235" t="s">
        <v>85</v>
      </c>
      <c r="AV1274" s="13" t="s">
        <v>83</v>
      </c>
      <c r="AW1274" s="13" t="s">
        <v>37</v>
      </c>
      <c r="AX1274" s="13" t="s">
        <v>75</v>
      </c>
      <c r="AY1274" s="235" t="s">
        <v>145</v>
      </c>
    </row>
    <row r="1275" s="14" customFormat="1">
      <c r="A1275" s="14"/>
      <c r="B1275" s="236"/>
      <c r="C1275" s="237"/>
      <c r="D1275" s="227" t="s">
        <v>156</v>
      </c>
      <c r="E1275" s="238" t="s">
        <v>19</v>
      </c>
      <c r="F1275" s="239" t="s">
        <v>1555</v>
      </c>
      <c r="G1275" s="237"/>
      <c r="H1275" s="240">
        <v>5</v>
      </c>
      <c r="I1275" s="241"/>
      <c r="J1275" s="237"/>
      <c r="K1275" s="237"/>
      <c r="L1275" s="242"/>
      <c r="M1275" s="243"/>
      <c r="N1275" s="244"/>
      <c r="O1275" s="244"/>
      <c r="P1275" s="244"/>
      <c r="Q1275" s="244"/>
      <c r="R1275" s="244"/>
      <c r="S1275" s="244"/>
      <c r="T1275" s="245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46" t="s">
        <v>156</v>
      </c>
      <c r="AU1275" s="246" t="s">
        <v>85</v>
      </c>
      <c r="AV1275" s="14" t="s">
        <v>85</v>
      </c>
      <c r="AW1275" s="14" t="s">
        <v>37</v>
      </c>
      <c r="AX1275" s="14" t="s">
        <v>75</v>
      </c>
      <c r="AY1275" s="246" t="s">
        <v>145</v>
      </c>
    </row>
    <row r="1276" s="13" customFormat="1">
      <c r="A1276" s="13"/>
      <c r="B1276" s="225"/>
      <c r="C1276" s="226"/>
      <c r="D1276" s="227" t="s">
        <v>156</v>
      </c>
      <c r="E1276" s="228" t="s">
        <v>19</v>
      </c>
      <c r="F1276" s="229" t="s">
        <v>1556</v>
      </c>
      <c r="G1276" s="226"/>
      <c r="H1276" s="228" t="s">
        <v>19</v>
      </c>
      <c r="I1276" s="230"/>
      <c r="J1276" s="226"/>
      <c r="K1276" s="226"/>
      <c r="L1276" s="231"/>
      <c r="M1276" s="232"/>
      <c r="N1276" s="233"/>
      <c r="O1276" s="233"/>
      <c r="P1276" s="233"/>
      <c r="Q1276" s="233"/>
      <c r="R1276" s="233"/>
      <c r="S1276" s="233"/>
      <c r="T1276" s="234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5" t="s">
        <v>156</v>
      </c>
      <c r="AU1276" s="235" t="s">
        <v>85</v>
      </c>
      <c r="AV1276" s="13" t="s">
        <v>83</v>
      </c>
      <c r="AW1276" s="13" t="s">
        <v>37</v>
      </c>
      <c r="AX1276" s="13" t="s">
        <v>75</v>
      </c>
      <c r="AY1276" s="235" t="s">
        <v>145</v>
      </c>
    </row>
    <row r="1277" s="14" customFormat="1">
      <c r="A1277" s="14"/>
      <c r="B1277" s="236"/>
      <c r="C1277" s="237"/>
      <c r="D1277" s="227" t="s">
        <v>156</v>
      </c>
      <c r="E1277" s="238" t="s">
        <v>19</v>
      </c>
      <c r="F1277" s="239" t="s">
        <v>162</v>
      </c>
      <c r="G1277" s="237"/>
      <c r="H1277" s="240">
        <v>3</v>
      </c>
      <c r="I1277" s="241"/>
      <c r="J1277" s="237"/>
      <c r="K1277" s="237"/>
      <c r="L1277" s="242"/>
      <c r="M1277" s="243"/>
      <c r="N1277" s="244"/>
      <c r="O1277" s="244"/>
      <c r="P1277" s="244"/>
      <c r="Q1277" s="244"/>
      <c r="R1277" s="244"/>
      <c r="S1277" s="244"/>
      <c r="T1277" s="245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46" t="s">
        <v>156</v>
      </c>
      <c r="AU1277" s="246" t="s">
        <v>85</v>
      </c>
      <c r="AV1277" s="14" t="s">
        <v>85</v>
      </c>
      <c r="AW1277" s="14" t="s">
        <v>37</v>
      </c>
      <c r="AX1277" s="14" t="s">
        <v>75</v>
      </c>
      <c r="AY1277" s="246" t="s">
        <v>145</v>
      </c>
    </row>
    <row r="1278" s="16" customFormat="1">
      <c r="A1278" s="16"/>
      <c r="B1278" s="258"/>
      <c r="C1278" s="259"/>
      <c r="D1278" s="227" t="s">
        <v>156</v>
      </c>
      <c r="E1278" s="260" t="s">
        <v>19</v>
      </c>
      <c r="F1278" s="261" t="s">
        <v>166</v>
      </c>
      <c r="G1278" s="259"/>
      <c r="H1278" s="262">
        <v>8</v>
      </c>
      <c r="I1278" s="263"/>
      <c r="J1278" s="259"/>
      <c r="K1278" s="259"/>
      <c r="L1278" s="264"/>
      <c r="M1278" s="265"/>
      <c r="N1278" s="266"/>
      <c r="O1278" s="266"/>
      <c r="P1278" s="266"/>
      <c r="Q1278" s="266"/>
      <c r="R1278" s="266"/>
      <c r="S1278" s="266"/>
      <c r="T1278" s="267"/>
      <c r="U1278" s="16"/>
      <c r="V1278" s="16"/>
      <c r="W1278" s="16"/>
      <c r="X1278" s="16"/>
      <c r="Y1278" s="16"/>
      <c r="Z1278" s="16"/>
      <c r="AA1278" s="16"/>
      <c r="AB1278" s="16"/>
      <c r="AC1278" s="16"/>
      <c r="AD1278" s="16"/>
      <c r="AE1278" s="16"/>
      <c r="AT1278" s="268" t="s">
        <v>156</v>
      </c>
      <c r="AU1278" s="268" t="s">
        <v>85</v>
      </c>
      <c r="AV1278" s="16" t="s">
        <v>152</v>
      </c>
      <c r="AW1278" s="16" t="s">
        <v>37</v>
      </c>
      <c r="AX1278" s="16" t="s">
        <v>83</v>
      </c>
      <c r="AY1278" s="268" t="s">
        <v>145</v>
      </c>
    </row>
    <row r="1279" s="2" customFormat="1" ht="16.5" customHeight="1">
      <c r="A1279" s="41"/>
      <c r="B1279" s="42"/>
      <c r="C1279" s="269" t="s">
        <v>1557</v>
      </c>
      <c r="D1279" s="269" t="s">
        <v>223</v>
      </c>
      <c r="E1279" s="270" t="s">
        <v>1558</v>
      </c>
      <c r="F1279" s="271" t="s">
        <v>1559</v>
      </c>
      <c r="G1279" s="272" t="s">
        <v>240</v>
      </c>
      <c r="H1279" s="273">
        <v>7</v>
      </c>
      <c r="I1279" s="274"/>
      <c r="J1279" s="275">
        <f>ROUND(I1279*H1279,2)</f>
        <v>0</v>
      </c>
      <c r="K1279" s="271" t="s">
        <v>151</v>
      </c>
      <c r="L1279" s="276"/>
      <c r="M1279" s="277" t="s">
        <v>19</v>
      </c>
      <c r="N1279" s="278" t="s">
        <v>46</v>
      </c>
      <c r="O1279" s="87"/>
      <c r="P1279" s="216">
        <f>O1279*H1279</f>
        <v>0</v>
      </c>
      <c r="Q1279" s="216">
        <v>0.00056999999999999998</v>
      </c>
      <c r="R1279" s="216">
        <f>Q1279*H1279</f>
        <v>0.0039899999999999996</v>
      </c>
      <c r="S1279" s="216">
        <v>0</v>
      </c>
      <c r="T1279" s="217">
        <f>S1279*H1279</f>
        <v>0</v>
      </c>
      <c r="U1279" s="41"/>
      <c r="V1279" s="41"/>
      <c r="W1279" s="41"/>
      <c r="X1279" s="41"/>
      <c r="Y1279" s="41"/>
      <c r="Z1279" s="41"/>
      <c r="AA1279" s="41"/>
      <c r="AB1279" s="41"/>
      <c r="AC1279" s="41"/>
      <c r="AD1279" s="41"/>
      <c r="AE1279" s="41"/>
      <c r="AR1279" s="218" t="s">
        <v>391</v>
      </c>
      <c r="AT1279" s="218" t="s">
        <v>223</v>
      </c>
      <c r="AU1279" s="218" t="s">
        <v>85</v>
      </c>
      <c r="AY1279" s="20" t="s">
        <v>145</v>
      </c>
      <c r="BE1279" s="219">
        <f>IF(N1279="základní",J1279,0)</f>
        <v>0</v>
      </c>
      <c r="BF1279" s="219">
        <f>IF(N1279="snížená",J1279,0)</f>
        <v>0</v>
      </c>
      <c r="BG1279" s="219">
        <f>IF(N1279="zákl. přenesená",J1279,0)</f>
        <v>0</v>
      </c>
      <c r="BH1279" s="219">
        <f>IF(N1279="sníž. přenesená",J1279,0)</f>
        <v>0</v>
      </c>
      <c r="BI1279" s="219">
        <f>IF(N1279="nulová",J1279,0)</f>
        <v>0</v>
      </c>
      <c r="BJ1279" s="20" t="s">
        <v>83</v>
      </c>
      <c r="BK1279" s="219">
        <f>ROUND(I1279*H1279,2)</f>
        <v>0</v>
      </c>
      <c r="BL1279" s="20" t="s">
        <v>261</v>
      </c>
      <c r="BM1279" s="218" t="s">
        <v>1560</v>
      </c>
    </row>
    <row r="1280" s="2" customFormat="1">
      <c r="A1280" s="41"/>
      <c r="B1280" s="42"/>
      <c r="C1280" s="43"/>
      <c r="D1280" s="227" t="s">
        <v>1307</v>
      </c>
      <c r="E1280" s="43"/>
      <c r="F1280" s="280" t="s">
        <v>1561</v>
      </c>
      <c r="G1280" s="43"/>
      <c r="H1280" s="43"/>
      <c r="I1280" s="222"/>
      <c r="J1280" s="43"/>
      <c r="K1280" s="43"/>
      <c r="L1280" s="47"/>
      <c r="M1280" s="223"/>
      <c r="N1280" s="224"/>
      <c r="O1280" s="87"/>
      <c r="P1280" s="87"/>
      <c r="Q1280" s="87"/>
      <c r="R1280" s="87"/>
      <c r="S1280" s="87"/>
      <c r="T1280" s="88"/>
      <c r="U1280" s="41"/>
      <c r="V1280" s="41"/>
      <c r="W1280" s="41"/>
      <c r="X1280" s="41"/>
      <c r="Y1280" s="41"/>
      <c r="Z1280" s="41"/>
      <c r="AA1280" s="41"/>
      <c r="AB1280" s="41"/>
      <c r="AC1280" s="41"/>
      <c r="AD1280" s="41"/>
      <c r="AE1280" s="41"/>
      <c r="AT1280" s="20" t="s">
        <v>1307</v>
      </c>
      <c r="AU1280" s="20" t="s">
        <v>85</v>
      </c>
    </row>
    <row r="1281" s="13" customFormat="1">
      <c r="A1281" s="13"/>
      <c r="B1281" s="225"/>
      <c r="C1281" s="226"/>
      <c r="D1281" s="227" t="s">
        <v>156</v>
      </c>
      <c r="E1281" s="228" t="s">
        <v>19</v>
      </c>
      <c r="F1281" s="229" t="s">
        <v>1554</v>
      </c>
      <c r="G1281" s="226"/>
      <c r="H1281" s="228" t="s">
        <v>19</v>
      </c>
      <c r="I1281" s="230"/>
      <c r="J1281" s="226"/>
      <c r="K1281" s="226"/>
      <c r="L1281" s="231"/>
      <c r="M1281" s="232"/>
      <c r="N1281" s="233"/>
      <c r="O1281" s="233"/>
      <c r="P1281" s="233"/>
      <c r="Q1281" s="233"/>
      <c r="R1281" s="233"/>
      <c r="S1281" s="233"/>
      <c r="T1281" s="234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5" t="s">
        <v>156</v>
      </c>
      <c r="AU1281" s="235" t="s">
        <v>85</v>
      </c>
      <c r="AV1281" s="13" t="s">
        <v>83</v>
      </c>
      <c r="AW1281" s="13" t="s">
        <v>37</v>
      </c>
      <c r="AX1281" s="13" t="s">
        <v>75</v>
      </c>
      <c r="AY1281" s="235" t="s">
        <v>145</v>
      </c>
    </row>
    <row r="1282" s="14" customFormat="1">
      <c r="A1282" s="14"/>
      <c r="B1282" s="236"/>
      <c r="C1282" s="237"/>
      <c r="D1282" s="227" t="s">
        <v>156</v>
      </c>
      <c r="E1282" s="238" t="s">
        <v>19</v>
      </c>
      <c r="F1282" s="239" t="s">
        <v>152</v>
      </c>
      <c r="G1282" s="237"/>
      <c r="H1282" s="240">
        <v>4</v>
      </c>
      <c r="I1282" s="241"/>
      <c r="J1282" s="237"/>
      <c r="K1282" s="237"/>
      <c r="L1282" s="242"/>
      <c r="M1282" s="243"/>
      <c r="N1282" s="244"/>
      <c r="O1282" s="244"/>
      <c r="P1282" s="244"/>
      <c r="Q1282" s="244"/>
      <c r="R1282" s="244"/>
      <c r="S1282" s="244"/>
      <c r="T1282" s="245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46" t="s">
        <v>156</v>
      </c>
      <c r="AU1282" s="246" t="s">
        <v>85</v>
      </c>
      <c r="AV1282" s="14" t="s">
        <v>85</v>
      </c>
      <c r="AW1282" s="14" t="s">
        <v>37</v>
      </c>
      <c r="AX1282" s="14" t="s">
        <v>75</v>
      </c>
      <c r="AY1282" s="246" t="s">
        <v>145</v>
      </c>
    </row>
    <row r="1283" s="13" customFormat="1">
      <c r="A1283" s="13"/>
      <c r="B1283" s="225"/>
      <c r="C1283" s="226"/>
      <c r="D1283" s="227" t="s">
        <v>156</v>
      </c>
      <c r="E1283" s="228" t="s">
        <v>19</v>
      </c>
      <c r="F1283" s="229" t="s">
        <v>1556</v>
      </c>
      <c r="G1283" s="226"/>
      <c r="H1283" s="228" t="s">
        <v>19</v>
      </c>
      <c r="I1283" s="230"/>
      <c r="J1283" s="226"/>
      <c r="K1283" s="226"/>
      <c r="L1283" s="231"/>
      <c r="M1283" s="232"/>
      <c r="N1283" s="233"/>
      <c r="O1283" s="233"/>
      <c r="P1283" s="233"/>
      <c r="Q1283" s="233"/>
      <c r="R1283" s="233"/>
      <c r="S1283" s="233"/>
      <c r="T1283" s="234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5" t="s">
        <v>156</v>
      </c>
      <c r="AU1283" s="235" t="s">
        <v>85</v>
      </c>
      <c r="AV1283" s="13" t="s">
        <v>83</v>
      </c>
      <c r="AW1283" s="13" t="s">
        <v>37</v>
      </c>
      <c r="AX1283" s="13" t="s">
        <v>75</v>
      </c>
      <c r="AY1283" s="235" t="s">
        <v>145</v>
      </c>
    </row>
    <row r="1284" s="14" customFormat="1">
      <c r="A1284" s="14"/>
      <c r="B1284" s="236"/>
      <c r="C1284" s="237"/>
      <c r="D1284" s="227" t="s">
        <v>156</v>
      </c>
      <c r="E1284" s="238" t="s">
        <v>19</v>
      </c>
      <c r="F1284" s="239" t="s">
        <v>162</v>
      </c>
      <c r="G1284" s="237"/>
      <c r="H1284" s="240">
        <v>3</v>
      </c>
      <c r="I1284" s="241"/>
      <c r="J1284" s="237"/>
      <c r="K1284" s="237"/>
      <c r="L1284" s="242"/>
      <c r="M1284" s="243"/>
      <c r="N1284" s="244"/>
      <c r="O1284" s="244"/>
      <c r="P1284" s="244"/>
      <c r="Q1284" s="244"/>
      <c r="R1284" s="244"/>
      <c r="S1284" s="244"/>
      <c r="T1284" s="245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46" t="s">
        <v>156</v>
      </c>
      <c r="AU1284" s="246" t="s">
        <v>85</v>
      </c>
      <c r="AV1284" s="14" t="s">
        <v>85</v>
      </c>
      <c r="AW1284" s="14" t="s">
        <v>37</v>
      </c>
      <c r="AX1284" s="14" t="s">
        <v>75</v>
      </c>
      <c r="AY1284" s="246" t="s">
        <v>145</v>
      </c>
    </row>
    <row r="1285" s="16" customFormat="1">
      <c r="A1285" s="16"/>
      <c r="B1285" s="258"/>
      <c r="C1285" s="259"/>
      <c r="D1285" s="227" t="s">
        <v>156</v>
      </c>
      <c r="E1285" s="260" t="s">
        <v>19</v>
      </c>
      <c r="F1285" s="261" t="s">
        <v>166</v>
      </c>
      <c r="G1285" s="259"/>
      <c r="H1285" s="262">
        <v>7</v>
      </c>
      <c r="I1285" s="263"/>
      <c r="J1285" s="259"/>
      <c r="K1285" s="259"/>
      <c r="L1285" s="264"/>
      <c r="M1285" s="265"/>
      <c r="N1285" s="266"/>
      <c r="O1285" s="266"/>
      <c r="P1285" s="266"/>
      <c r="Q1285" s="266"/>
      <c r="R1285" s="266"/>
      <c r="S1285" s="266"/>
      <c r="T1285" s="267"/>
      <c r="U1285" s="16"/>
      <c r="V1285" s="16"/>
      <c r="W1285" s="16"/>
      <c r="X1285" s="16"/>
      <c r="Y1285" s="16"/>
      <c r="Z1285" s="16"/>
      <c r="AA1285" s="16"/>
      <c r="AB1285" s="16"/>
      <c r="AC1285" s="16"/>
      <c r="AD1285" s="16"/>
      <c r="AE1285" s="16"/>
      <c r="AT1285" s="268" t="s">
        <v>156</v>
      </c>
      <c r="AU1285" s="268" t="s">
        <v>85</v>
      </c>
      <c r="AV1285" s="16" t="s">
        <v>152</v>
      </c>
      <c r="AW1285" s="16" t="s">
        <v>37</v>
      </c>
      <c r="AX1285" s="16" t="s">
        <v>83</v>
      </c>
      <c r="AY1285" s="268" t="s">
        <v>145</v>
      </c>
    </row>
    <row r="1286" s="2" customFormat="1" ht="16.5" customHeight="1">
      <c r="A1286" s="41"/>
      <c r="B1286" s="42"/>
      <c r="C1286" s="269" t="s">
        <v>1562</v>
      </c>
      <c r="D1286" s="269" t="s">
        <v>223</v>
      </c>
      <c r="E1286" s="270" t="s">
        <v>1563</v>
      </c>
      <c r="F1286" s="271" t="s">
        <v>1564</v>
      </c>
      <c r="G1286" s="272" t="s">
        <v>240</v>
      </c>
      <c r="H1286" s="273">
        <v>1</v>
      </c>
      <c r="I1286" s="274"/>
      <c r="J1286" s="275">
        <f>ROUND(I1286*H1286,2)</f>
        <v>0</v>
      </c>
      <c r="K1286" s="271" t="s">
        <v>151</v>
      </c>
      <c r="L1286" s="276"/>
      <c r="M1286" s="277" t="s">
        <v>19</v>
      </c>
      <c r="N1286" s="278" t="s">
        <v>46</v>
      </c>
      <c r="O1286" s="87"/>
      <c r="P1286" s="216">
        <f>O1286*H1286</f>
        <v>0</v>
      </c>
      <c r="Q1286" s="216">
        <v>0.0015</v>
      </c>
      <c r="R1286" s="216">
        <f>Q1286*H1286</f>
        <v>0.0015</v>
      </c>
      <c r="S1286" s="216">
        <v>0</v>
      </c>
      <c r="T1286" s="217">
        <f>S1286*H1286</f>
        <v>0</v>
      </c>
      <c r="U1286" s="41"/>
      <c r="V1286" s="41"/>
      <c r="W1286" s="41"/>
      <c r="X1286" s="41"/>
      <c r="Y1286" s="41"/>
      <c r="Z1286" s="41"/>
      <c r="AA1286" s="41"/>
      <c r="AB1286" s="41"/>
      <c r="AC1286" s="41"/>
      <c r="AD1286" s="41"/>
      <c r="AE1286" s="41"/>
      <c r="AR1286" s="218" t="s">
        <v>391</v>
      </c>
      <c r="AT1286" s="218" t="s">
        <v>223</v>
      </c>
      <c r="AU1286" s="218" t="s">
        <v>85</v>
      </c>
      <c r="AY1286" s="20" t="s">
        <v>145</v>
      </c>
      <c r="BE1286" s="219">
        <f>IF(N1286="základní",J1286,0)</f>
        <v>0</v>
      </c>
      <c r="BF1286" s="219">
        <f>IF(N1286="snížená",J1286,0)</f>
        <v>0</v>
      </c>
      <c r="BG1286" s="219">
        <f>IF(N1286="zákl. přenesená",J1286,0)</f>
        <v>0</v>
      </c>
      <c r="BH1286" s="219">
        <f>IF(N1286="sníž. přenesená",J1286,0)</f>
        <v>0</v>
      </c>
      <c r="BI1286" s="219">
        <f>IF(N1286="nulová",J1286,0)</f>
        <v>0</v>
      </c>
      <c r="BJ1286" s="20" t="s">
        <v>83</v>
      </c>
      <c r="BK1286" s="219">
        <f>ROUND(I1286*H1286,2)</f>
        <v>0</v>
      </c>
      <c r="BL1286" s="20" t="s">
        <v>261</v>
      </c>
      <c r="BM1286" s="218" t="s">
        <v>1565</v>
      </c>
    </row>
    <row r="1287" s="2" customFormat="1">
      <c r="A1287" s="41"/>
      <c r="B1287" s="42"/>
      <c r="C1287" s="43"/>
      <c r="D1287" s="227" t="s">
        <v>1307</v>
      </c>
      <c r="E1287" s="43"/>
      <c r="F1287" s="280" t="s">
        <v>1566</v>
      </c>
      <c r="G1287" s="43"/>
      <c r="H1287" s="43"/>
      <c r="I1287" s="222"/>
      <c r="J1287" s="43"/>
      <c r="K1287" s="43"/>
      <c r="L1287" s="47"/>
      <c r="M1287" s="223"/>
      <c r="N1287" s="224"/>
      <c r="O1287" s="87"/>
      <c r="P1287" s="87"/>
      <c r="Q1287" s="87"/>
      <c r="R1287" s="87"/>
      <c r="S1287" s="87"/>
      <c r="T1287" s="88"/>
      <c r="U1287" s="41"/>
      <c r="V1287" s="41"/>
      <c r="W1287" s="41"/>
      <c r="X1287" s="41"/>
      <c r="Y1287" s="41"/>
      <c r="Z1287" s="41"/>
      <c r="AA1287" s="41"/>
      <c r="AB1287" s="41"/>
      <c r="AC1287" s="41"/>
      <c r="AD1287" s="41"/>
      <c r="AE1287" s="41"/>
      <c r="AT1287" s="20" t="s">
        <v>1307</v>
      </c>
      <c r="AU1287" s="20" t="s">
        <v>85</v>
      </c>
    </row>
    <row r="1288" s="13" customFormat="1">
      <c r="A1288" s="13"/>
      <c r="B1288" s="225"/>
      <c r="C1288" s="226"/>
      <c r="D1288" s="227" t="s">
        <v>156</v>
      </c>
      <c r="E1288" s="228" t="s">
        <v>19</v>
      </c>
      <c r="F1288" s="229" t="s">
        <v>1554</v>
      </c>
      <c r="G1288" s="226"/>
      <c r="H1288" s="228" t="s">
        <v>19</v>
      </c>
      <c r="I1288" s="230"/>
      <c r="J1288" s="226"/>
      <c r="K1288" s="226"/>
      <c r="L1288" s="231"/>
      <c r="M1288" s="232"/>
      <c r="N1288" s="233"/>
      <c r="O1288" s="233"/>
      <c r="P1288" s="233"/>
      <c r="Q1288" s="233"/>
      <c r="R1288" s="233"/>
      <c r="S1288" s="233"/>
      <c r="T1288" s="234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5" t="s">
        <v>156</v>
      </c>
      <c r="AU1288" s="235" t="s">
        <v>85</v>
      </c>
      <c r="AV1288" s="13" t="s">
        <v>83</v>
      </c>
      <c r="AW1288" s="13" t="s">
        <v>37</v>
      </c>
      <c r="AX1288" s="13" t="s">
        <v>75</v>
      </c>
      <c r="AY1288" s="235" t="s">
        <v>145</v>
      </c>
    </row>
    <row r="1289" s="14" customFormat="1">
      <c r="A1289" s="14"/>
      <c r="B1289" s="236"/>
      <c r="C1289" s="237"/>
      <c r="D1289" s="227" t="s">
        <v>156</v>
      </c>
      <c r="E1289" s="238" t="s">
        <v>19</v>
      </c>
      <c r="F1289" s="239" t="s">
        <v>83</v>
      </c>
      <c r="G1289" s="237"/>
      <c r="H1289" s="240">
        <v>1</v>
      </c>
      <c r="I1289" s="241"/>
      <c r="J1289" s="237"/>
      <c r="K1289" s="237"/>
      <c r="L1289" s="242"/>
      <c r="M1289" s="243"/>
      <c r="N1289" s="244"/>
      <c r="O1289" s="244"/>
      <c r="P1289" s="244"/>
      <c r="Q1289" s="244"/>
      <c r="R1289" s="244"/>
      <c r="S1289" s="244"/>
      <c r="T1289" s="245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6" t="s">
        <v>156</v>
      </c>
      <c r="AU1289" s="246" t="s">
        <v>85</v>
      </c>
      <c r="AV1289" s="14" t="s">
        <v>85</v>
      </c>
      <c r="AW1289" s="14" t="s">
        <v>37</v>
      </c>
      <c r="AX1289" s="14" t="s">
        <v>75</v>
      </c>
      <c r="AY1289" s="246" t="s">
        <v>145</v>
      </c>
    </row>
    <row r="1290" s="16" customFormat="1">
      <c r="A1290" s="16"/>
      <c r="B1290" s="258"/>
      <c r="C1290" s="259"/>
      <c r="D1290" s="227" t="s">
        <v>156</v>
      </c>
      <c r="E1290" s="260" t="s">
        <v>19</v>
      </c>
      <c r="F1290" s="261" t="s">
        <v>166</v>
      </c>
      <c r="G1290" s="259"/>
      <c r="H1290" s="262">
        <v>1</v>
      </c>
      <c r="I1290" s="263"/>
      <c r="J1290" s="259"/>
      <c r="K1290" s="259"/>
      <c r="L1290" s="264"/>
      <c r="M1290" s="265"/>
      <c r="N1290" s="266"/>
      <c r="O1290" s="266"/>
      <c r="P1290" s="266"/>
      <c r="Q1290" s="266"/>
      <c r="R1290" s="266"/>
      <c r="S1290" s="266"/>
      <c r="T1290" s="267"/>
      <c r="U1290" s="16"/>
      <c r="V1290" s="16"/>
      <c r="W1290" s="16"/>
      <c r="X1290" s="16"/>
      <c r="Y1290" s="16"/>
      <c r="Z1290" s="16"/>
      <c r="AA1290" s="16"/>
      <c r="AB1290" s="16"/>
      <c r="AC1290" s="16"/>
      <c r="AD1290" s="16"/>
      <c r="AE1290" s="16"/>
      <c r="AT1290" s="268" t="s">
        <v>156</v>
      </c>
      <c r="AU1290" s="268" t="s">
        <v>85</v>
      </c>
      <c r="AV1290" s="16" t="s">
        <v>152</v>
      </c>
      <c r="AW1290" s="16" t="s">
        <v>37</v>
      </c>
      <c r="AX1290" s="16" t="s">
        <v>83</v>
      </c>
      <c r="AY1290" s="268" t="s">
        <v>145</v>
      </c>
    </row>
    <row r="1291" s="2" customFormat="1" ht="21.75" customHeight="1">
      <c r="A1291" s="41"/>
      <c r="B1291" s="42"/>
      <c r="C1291" s="207" t="s">
        <v>1567</v>
      </c>
      <c r="D1291" s="207" t="s">
        <v>147</v>
      </c>
      <c r="E1291" s="208" t="s">
        <v>1568</v>
      </c>
      <c r="F1291" s="209" t="s">
        <v>1569</v>
      </c>
      <c r="G1291" s="210" t="s">
        <v>240</v>
      </c>
      <c r="H1291" s="211">
        <v>1</v>
      </c>
      <c r="I1291" s="212"/>
      <c r="J1291" s="213">
        <f>ROUND(I1291*H1291,2)</f>
        <v>0</v>
      </c>
      <c r="K1291" s="209" t="s">
        <v>151</v>
      </c>
      <c r="L1291" s="47"/>
      <c r="M1291" s="214" t="s">
        <v>19</v>
      </c>
      <c r="N1291" s="215" t="s">
        <v>46</v>
      </c>
      <c r="O1291" s="87"/>
      <c r="P1291" s="216">
        <f>O1291*H1291</f>
        <v>0</v>
      </c>
      <c r="Q1291" s="216">
        <v>0</v>
      </c>
      <c r="R1291" s="216">
        <f>Q1291*H1291</f>
        <v>0</v>
      </c>
      <c r="S1291" s="216">
        <v>0</v>
      </c>
      <c r="T1291" s="217">
        <f>S1291*H1291</f>
        <v>0</v>
      </c>
      <c r="U1291" s="41"/>
      <c r="V1291" s="41"/>
      <c r="W1291" s="41"/>
      <c r="X1291" s="41"/>
      <c r="Y1291" s="41"/>
      <c r="Z1291" s="41"/>
      <c r="AA1291" s="41"/>
      <c r="AB1291" s="41"/>
      <c r="AC1291" s="41"/>
      <c r="AD1291" s="41"/>
      <c r="AE1291" s="41"/>
      <c r="AR1291" s="218" t="s">
        <v>261</v>
      </c>
      <c r="AT1291" s="218" t="s">
        <v>147</v>
      </c>
      <c r="AU1291" s="218" t="s">
        <v>85</v>
      </c>
      <c r="AY1291" s="20" t="s">
        <v>145</v>
      </c>
      <c r="BE1291" s="219">
        <f>IF(N1291="základní",J1291,0)</f>
        <v>0</v>
      </c>
      <c r="BF1291" s="219">
        <f>IF(N1291="snížená",J1291,0)</f>
        <v>0</v>
      </c>
      <c r="BG1291" s="219">
        <f>IF(N1291="zákl. přenesená",J1291,0)</f>
        <v>0</v>
      </c>
      <c r="BH1291" s="219">
        <f>IF(N1291="sníž. přenesená",J1291,0)</f>
        <v>0</v>
      </c>
      <c r="BI1291" s="219">
        <f>IF(N1291="nulová",J1291,0)</f>
        <v>0</v>
      </c>
      <c r="BJ1291" s="20" t="s">
        <v>83</v>
      </c>
      <c r="BK1291" s="219">
        <f>ROUND(I1291*H1291,2)</f>
        <v>0</v>
      </c>
      <c r="BL1291" s="20" t="s">
        <v>261</v>
      </c>
      <c r="BM1291" s="218" t="s">
        <v>1570</v>
      </c>
    </row>
    <row r="1292" s="2" customFormat="1">
      <c r="A1292" s="41"/>
      <c r="B1292" s="42"/>
      <c r="C1292" s="43"/>
      <c r="D1292" s="220" t="s">
        <v>154</v>
      </c>
      <c r="E1292" s="43"/>
      <c r="F1292" s="221" t="s">
        <v>1571</v>
      </c>
      <c r="G1292" s="43"/>
      <c r="H1292" s="43"/>
      <c r="I1292" s="222"/>
      <c r="J1292" s="43"/>
      <c r="K1292" s="43"/>
      <c r="L1292" s="47"/>
      <c r="M1292" s="223"/>
      <c r="N1292" s="224"/>
      <c r="O1292" s="87"/>
      <c r="P1292" s="87"/>
      <c r="Q1292" s="87"/>
      <c r="R1292" s="87"/>
      <c r="S1292" s="87"/>
      <c r="T1292" s="88"/>
      <c r="U1292" s="41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T1292" s="20" t="s">
        <v>154</v>
      </c>
      <c r="AU1292" s="20" t="s">
        <v>85</v>
      </c>
    </row>
    <row r="1293" s="13" customFormat="1">
      <c r="A1293" s="13"/>
      <c r="B1293" s="225"/>
      <c r="C1293" s="226"/>
      <c r="D1293" s="227" t="s">
        <v>156</v>
      </c>
      <c r="E1293" s="228" t="s">
        <v>19</v>
      </c>
      <c r="F1293" s="229" t="s">
        <v>1572</v>
      </c>
      <c r="G1293" s="226"/>
      <c r="H1293" s="228" t="s">
        <v>19</v>
      </c>
      <c r="I1293" s="230"/>
      <c r="J1293" s="226"/>
      <c r="K1293" s="226"/>
      <c r="L1293" s="231"/>
      <c r="M1293" s="232"/>
      <c r="N1293" s="233"/>
      <c r="O1293" s="233"/>
      <c r="P1293" s="233"/>
      <c r="Q1293" s="233"/>
      <c r="R1293" s="233"/>
      <c r="S1293" s="233"/>
      <c r="T1293" s="234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5" t="s">
        <v>156</v>
      </c>
      <c r="AU1293" s="235" t="s">
        <v>85</v>
      </c>
      <c r="AV1293" s="13" t="s">
        <v>83</v>
      </c>
      <c r="AW1293" s="13" t="s">
        <v>37</v>
      </c>
      <c r="AX1293" s="13" t="s">
        <v>75</v>
      </c>
      <c r="AY1293" s="235" t="s">
        <v>145</v>
      </c>
    </row>
    <row r="1294" s="14" customFormat="1">
      <c r="A1294" s="14"/>
      <c r="B1294" s="236"/>
      <c r="C1294" s="237"/>
      <c r="D1294" s="227" t="s">
        <v>156</v>
      </c>
      <c r="E1294" s="238" t="s">
        <v>19</v>
      </c>
      <c r="F1294" s="239" t="s">
        <v>83</v>
      </c>
      <c r="G1294" s="237"/>
      <c r="H1294" s="240">
        <v>1</v>
      </c>
      <c r="I1294" s="241"/>
      <c r="J1294" s="237"/>
      <c r="K1294" s="237"/>
      <c r="L1294" s="242"/>
      <c r="M1294" s="243"/>
      <c r="N1294" s="244"/>
      <c r="O1294" s="244"/>
      <c r="P1294" s="244"/>
      <c r="Q1294" s="244"/>
      <c r="R1294" s="244"/>
      <c r="S1294" s="244"/>
      <c r="T1294" s="245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46" t="s">
        <v>156</v>
      </c>
      <c r="AU1294" s="246" t="s">
        <v>85</v>
      </c>
      <c r="AV1294" s="14" t="s">
        <v>85</v>
      </c>
      <c r="AW1294" s="14" t="s">
        <v>37</v>
      </c>
      <c r="AX1294" s="14" t="s">
        <v>75</v>
      </c>
      <c r="AY1294" s="246" t="s">
        <v>145</v>
      </c>
    </row>
    <row r="1295" s="16" customFormat="1">
      <c r="A1295" s="16"/>
      <c r="B1295" s="258"/>
      <c r="C1295" s="259"/>
      <c r="D1295" s="227" t="s">
        <v>156</v>
      </c>
      <c r="E1295" s="260" t="s">
        <v>19</v>
      </c>
      <c r="F1295" s="261" t="s">
        <v>166</v>
      </c>
      <c r="G1295" s="259"/>
      <c r="H1295" s="262">
        <v>1</v>
      </c>
      <c r="I1295" s="263"/>
      <c r="J1295" s="259"/>
      <c r="K1295" s="259"/>
      <c r="L1295" s="264"/>
      <c r="M1295" s="265"/>
      <c r="N1295" s="266"/>
      <c r="O1295" s="266"/>
      <c r="P1295" s="266"/>
      <c r="Q1295" s="266"/>
      <c r="R1295" s="266"/>
      <c r="S1295" s="266"/>
      <c r="T1295" s="267"/>
      <c r="U1295" s="16"/>
      <c r="V1295" s="16"/>
      <c r="W1295" s="16"/>
      <c r="X1295" s="16"/>
      <c r="Y1295" s="16"/>
      <c r="Z1295" s="16"/>
      <c r="AA1295" s="16"/>
      <c r="AB1295" s="16"/>
      <c r="AC1295" s="16"/>
      <c r="AD1295" s="16"/>
      <c r="AE1295" s="16"/>
      <c r="AT1295" s="268" t="s">
        <v>156</v>
      </c>
      <c r="AU1295" s="268" t="s">
        <v>85</v>
      </c>
      <c r="AV1295" s="16" t="s">
        <v>152</v>
      </c>
      <c r="AW1295" s="16" t="s">
        <v>37</v>
      </c>
      <c r="AX1295" s="16" t="s">
        <v>83</v>
      </c>
      <c r="AY1295" s="268" t="s">
        <v>145</v>
      </c>
    </row>
    <row r="1296" s="2" customFormat="1" ht="16.5" customHeight="1">
      <c r="A1296" s="41"/>
      <c r="B1296" s="42"/>
      <c r="C1296" s="269" t="s">
        <v>1573</v>
      </c>
      <c r="D1296" s="269" t="s">
        <v>223</v>
      </c>
      <c r="E1296" s="270" t="s">
        <v>1574</v>
      </c>
      <c r="F1296" s="271" t="s">
        <v>1575</v>
      </c>
      <c r="G1296" s="272" t="s">
        <v>240</v>
      </c>
      <c r="H1296" s="273">
        <v>1</v>
      </c>
      <c r="I1296" s="274"/>
      <c r="J1296" s="275">
        <f>ROUND(I1296*H1296,2)</f>
        <v>0</v>
      </c>
      <c r="K1296" s="271" t="s">
        <v>151</v>
      </c>
      <c r="L1296" s="276"/>
      <c r="M1296" s="277" t="s">
        <v>19</v>
      </c>
      <c r="N1296" s="278" t="s">
        <v>46</v>
      </c>
      <c r="O1296" s="87"/>
      <c r="P1296" s="216">
        <f>O1296*H1296</f>
        <v>0</v>
      </c>
      <c r="Q1296" s="216">
        <v>0.0040000000000000001</v>
      </c>
      <c r="R1296" s="216">
        <f>Q1296*H1296</f>
        <v>0.0040000000000000001</v>
      </c>
      <c r="S1296" s="216">
        <v>0</v>
      </c>
      <c r="T1296" s="217">
        <f>S1296*H1296</f>
        <v>0</v>
      </c>
      <c r="U1296" s="41"/>
      <c r="V1296" s="41"/>
      <c r="W1296" s="41"/>
      <c r="X1296" s="41"/>
      <c r="Y1296" s="41"/>
      <c r="Z1296" s="41"/>
      <c r="AA1296" s="41"/>
      <c r="AB1296" s="41"/>
      <c r="AC1296" s="41"/>
      <c r="AD1296" s="41"/>
      <c r="AE1296" s="41"/>
      <c r="AR1296" s="218" t="s">
        <v>391</v>
      </c>
      <c r="AT1296" s="218" t="s">
        <v>223</v>
      </c>
      <c r="AU1296" s="218" t="s">
        <v>85</v>
      </c>
      <c r="AY1296" s="20" t="s">
        <v>145</v>
      </c>
      <c r="BE1296" s="219">
        <f>IF(N1296="základní",J1296,0)</f>
        <v>0</v>
      </c>
      <c r="BF1296" s="219">
        <f>IF(N1296="snížená",J1296,0)</f>
        <v>0</v>
      </c>
      <c r="BG1296" s="219">
        <f>IF(N1296="zákl. přenesená",J1296,0)</f>
        <v>0</v>
      </c>
      <c r="BH1296" s="219">
        <f>IF(N1296="sníž. přenesená",J1296,0)</f>
        <v>0</v>
      </c>
      <c r="BI1296" s="219">
        <f>IF(N1296="nulová",J1296,0)</f>
        <v>0</v>
      </c>
      <c r="BJ1296" s="20" t="s">
        <v>83</v>
      </c>
      <c r="BK1296" s="219">
        <f>ROUND(I1296*H1296,2)</f>
        <v>0</v>
      </c>
      <c r="BL1296" s="20" t="s">
        <v>261</v>
      </c>
      <c r="BM1296" s="218" t="s">
        <v>1576</v>
      </c>
    </row>
    <row r="1297" s="2" customFormat="1" ht="16.5" customHeight="1">
      <c r="A1297" s="41"/>
      <c r="B1297" s="42"/>
      <c r="C1297" s="207" t="s">
        <v>1577</v>
      </c>
      <c r="D1297" s="207" t="s">
        <v>147</v>
      </c>
      <c r="E1297" s="208" t="s">
        <v>1578</v>
      </c>
      <c r="F1297" s="209" t="s">
        <v>1579</v>
      </c>
      <c r="G1297" s="210" t="s">
        <v>240</v>
      </c>
      <c r="H1297" s="211">
        <v>1</v>
      </c>
      <c r="I1297" s="212"/>
      <c r="J1297" s="213">
        <f>ROUND(I1297*H1297,2)</f>
        <v>0</v>
      </c>
      <c r="K1297" s="209" t="s">
        <v>151</v>
      </c>
      <c r="L1297" s="47"/>
      <c r="M1297" s="214" t="s">
        <v>19</v>
      </c>
      <c r="N1297" s="215" t="s">
        <v>46</v>
      </c>
      <c r="O1297" s="87"/>
      <c r="P1297" s="216">
        <f>O1297*H1297</f>
        <v>0</v>
      </c>
      <c r="Q1297" s="216">
        <v>0</v>
      </c>
      <c r="R1297" s="216">
        <f>Q1297*H1297</f>
        <v>0</v>
      </c>
      <c r="S1297" s="216">
        <v>0</v>
      </c>
      <c r="T1297" s="217">
        <f>S1297*H1297</f>
        <v>0</v>
      </c>
      <c r="U1297" s="41"/>
      <c r="V1297" s="41"/>
      <c r="W1297" s="41"/>
      <c r="X1297" s="41"/>
      <c r="Y1297" s="41"/>
      <c r="Z1297" s="41"/>
      <c r="AA1297" s="41"/>
      <c r="AB1297" s="41"/>
      <c r="AC1297" s="41"/>
      <c r="AD1297" s="41"/>
      <c r="AE1297" s="41"/>
      <c r="AR1297" s="218" t="s">
        <v>261</v>
      </c>
      <c r="AT1297" s="218" t="s">
        <v>147</v>
      </c>
      <c r="AU1297" s="218" t="s">
        <v>85</v>
      </c>
      <c r="AY1297" s="20" t="s">
        <v>145</v>
      </c>
      <c r="BE1297" s="219">
        <f>IF(N1297="základní",J1297,0)</f>
        <v>0</v>
      </c>
      <c r="BF1297" s="219">
        <f>IF(N1297="snížená",J1297,0)</f>
        <v>0</v>
      </c>
      <c r="BG1297" s="219">
        <f>IF(N1297="zákl. přenesená",J1297,0)</f>
        <v>0</v>
      </c>
      <c r="BH1297" s="219">
        <f>IF(N1297="sníž. přenesená",J1297,0)</f>
        <v>0</v>
      </c>
      <c r="BI1297" s="219">
        <f>IF(N1297="nulová",J1297,0)</f>
        <v>0</v>
      </c>
      <c r="BJ1297" s="20" t="s">
        <v>83</v>
      </c>
      <c r="BK1297" s="219">
        <f>ROUND(I1297*H1297,2)</f>
        <v>0</v>
      </c>
      <c r="BL1297" s="20" t="s">
        <v>261</v>
      </c>
      <c r="BM1297" s="218" t="s">
        <v>1580</v>
      </c>
    </row>
    <row r="1298" s="2" customFormat="1">
      <c r="A1298" s="41"/>
      <c r="B1298" s="42"/>
      <c r="C1298" s="43"/>
      <c r="D1298" s="220" t="s">
        <v>154</v>
      </c>
      <c r="E1298" s="43"/>
      <c r="F1298" s="221" t="s">
        <v>1581</v>
      </c>
      <c r="G1298" s="43"/>
      <c r="H1298" s="43"/>
      <c r="I1298" s="222"/>
      <c r="J1298" s="43"/>
      <c r="K1298" s="43"/>
      <c r="L1298" s="47"/>
      <c r="M1298" s="223"/>
      <c r="N1298" s="224"/>
      <c r="O1298" s="87"/>
      <c r="P1298" s="87"/>
      <c r="Q1298" s="87"/>
      <c r="R1298" s="87"/>
      <c r="S1298" s="87"/>
      <c r="T1298" s="88"/>
      <c r="U1298" s="41"/>
      <c r="V1298" s="41"/>
      <c r="W1298" s="41"/>
      <c r="X1298" s="41"/>
      <c r="Y1298" s="41"/>
      <c r="Z1298" s="41"/>
      <c r="AA1298" s="41"/>
      <c r="AB1298" s="41"/>
      <c r="AC1298" s="41"/>
      <c r="AD1298" s="41"/>
      <c r="AE1298" s="41"/>
      <c r="AT1298" s="20" t="s">
        <v>154</v>
      </c>
      <c r="AU1298" s="20" t="s">
        <v>85</v>
      </c>
    </row>
    <row r="1299" s="13" customFormat="1">
      <c r="A1299" s="13"/>
      <c r="B1299" s="225"/>
      <c r="C1299" s="226"/>
      <c r="D1299" s="227" t="s">
        <v>156</v>
      </c>
      <c r="E1299" s="228" t="s">
        <v>19</v>
      </c>
      <c r="F1299" s="229" t="s">
        <v>1572</v>
      </c>
      <c r="G1299" s="226"/>
      <c r="H1299" s="228" t="s">
        <v>19</v>
      </c>
      <c r="I1299" s="230"/>
      <c r="J1299" s="226"/>
      <c r="K1299" s="226"/>
      <c r="L1299" s="231"/>
      <c r="M1299" s="232"/>
      <c r="N1299" s="233"/>
      <c r="O1299" s="233"/>
      <c r="P1299" s="233"/>
      <c r="Q1299" s="233"/>
      <c r="R1299" s="233"/>
      <c r="S1299" s="233"/>
      <c r="T1299" s="234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5" t="s">
        <v>156</v>
      </c>
      <c r="AU1299" s="235" t="s">
        <v>85</v>
      </c>
      <c r="AV1299" s="13" t="s">
        <v>83</v>
      </c>
      <c r="AW1299" s="13" t="s">
        <v>37</v>
      </c>
      <c r="AX1299" s="13" t="s">
        <v>75</v>
      </c>
      <c r="AY1299" s="235" t="s">
        <v>145</v>
      </c>
    </row>
    <row r="1300" s="14" customFormat="1">
      <c r="A1300" s="14"/>
      <c r="B1300" s="236"/>
      <c r="C1300" s="237"/>
      <c r="D1300" s="227" t="s">
        <v>156</v>
      </c>
      <c r="E1300" s="238" t="s">
        <v>19</v>
      </c>
      <c r="F1300" s="239" t="s">
        <v>83</v>
      </c>
      <c r="G1300" s="237"/>
      <c r="H1300" s="240">
        <v>1</v>
      </c>
      <c r="I1300" s="241"/>
      <c r="J1300" s="237"/>
      <c r="K1300" s="237"/>
      <c r="L1300" s="242"/>
      <c r="M1300" s="243"/>
      <c r="N1300" s="244"/>
      <c r="O1300" s="244"/>
      <c r="P1300" s="244"/>
      <c r="Q1300" s="244"/>
      <c r="R1300" s="244"/>
      <c r="S1300" s="244"/>
      <c r="T1300" s="245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46" t="s">
        <v>156</v>
      </c>
      <c r="AU1300" s="246" t="s">
        <v>85</v>
      </c>
      <c r="AV1300" s="14" t="s">
        <v>85</v>
      </c>
      <c r="AW1300" s="14" t="s">
        <v>37</v>
      </c>
      <c r="AX1300" s="14" t="s">
        <v>75</v>
      </c>
      <c r="AY1300" s="246" t="s">
        <v>145</v>
      </c>
    </row>
    <row r="1301" s="16" customFormat="1">
      <c r="A1301" s="16"/>
      <c r="B1301" s="258"/>
      <c r="C1301" s="259"/>
      <c r="D1301" s="227" t="s">
        <v>156</v>
      </c>
      <c r="E1301" s="260" t="s">
        <v>19</v>
      </c>
      <c r="F1301" s="261" t="s">
        <v>166</v>
      </c>
      <c r="G1301" s="259"/>
      <c r="H1301" s="262">
        <v>1</v>
      </c>
      <c r="I1301" s="263"/>
      <c r="J1301" s="259"/>
      <c r="K1301" s="259"/>
      <c r="L1301" s="264"/>
      <c r="M1301" s="265"/>
      <c r="N1301" s="266"/>
      <c r="O1301" s="266"/>
      <c r="P1301" s="266"/>
      <c r="Q1301" s="266"/>
      <c r="R1301" s="266"/>
      <c r="S1301" s="266"/>
      <c r="T1301" s="267"/>
      <c r="U1301" s="16"/>
      <c r="V1301" s="16"/>
      <c r="W1301" s="16"/>
      <c r="X1301" s="16"/>
      <c r="Y1301" s="16"/>
      <c r="Z1301" s="16"/>
      <c r="AA1301" s="16"/>
      <c r="AB1301" s="16"/>
      <c r="AC1301" s="16"/>
      <c r="AD1301" s="16"/>
      <c r="AE1301" s="16"/>
      <c r="AT1301" s="268" t="s">
        <v>156</v>
      </c>
      <c r="AU1301" s="268" t="s">
        <v>85</v>
      </c>
      <c r="AV1301" s="16" t="s">
        <v>152</v>
      </c>
      <c r="AW1301" s="16" t="s">
        <v>37</v>
      </c>
      <c r="AX1301" s="16" t="s">
        <v>83</v>
      </c>
      <c r="AY1301" s="268" t="s">
        <v>145</v>
      </c>
    </row>
    <row r="1302" s="2" customFormat="1" ht="16.5" customHeight="1">
      <c r="A1302" s="41"/>
      <c r="B1302" s="42"/>
      <c r="C1302" s="269" t="s">
        <v>1582</v>
      </c>
      <c r="D1302" s="269" t="s">
        <v>223</v>
      </c>
      <c r="E1302" s="270" t="s">
        <v>1583</v>
      </c>
      <c r="F1302" s="271" t="s">
        <v>1584</v>
      </c>
      <c r="G1302" s="272" t="s">
        <v>240</v>
      </c>
      <c r="H1302" s="273">
        <v>1</v>
      </c>
      <c r="I1302" s="274"/>
      <c r="J1302" s="275">
        <f>ROUND(I1302*H1302,2)</f>
        <v>0</v>
      </c>
      <c r="K1302" s="271" t="s">
        <v>151</v>
      </c>
      <c r="L1302" s="276"/>
      <c r="M1302" s="277" t="s">
        <v>19</v>
      </c>
      <c r="N1302" s="278" t="s">
        <v>46</v>
      </c>
      <c r="O1302" s="87"/>
      <c r="P1302" s="216">
        <f>O1302*H1302</f>
        <v>0</v>
      </c>
      <c r="Q1302" s="216">
        <v>0.00020000000000000001</v>
      </c>
      <c r="R1302" s="216">
        <f>Q1302*H1302</f>
        <v>0.00020000000000000001</v>
      </c>
      <c r="S1302" s="216">
        <v>0</v>
      </c>
      <c r="T1302" s="217">
        <f>S1302*H1302</f>
        <v>0</v>
      </c>
      <c r="U1302" s="41"/>
      <c r="V1302" s="41"/>
      <c r="W1302" s="41"/>
      <c r="X1302" s="41"/>
      <c r="Y1302" s="41"/>
      <c r="Z1302" s="41"/>
      <c r="AA1302" s="41"/>
      <c r="AB1302" s="41"/>
      <c r="AC1302" s="41"/>
      <c r="AD1302" s="41"/>
      <c r="AE1302" s="41"/>
      <c r="AR1302" s="218" t="s">
        <v>391</v>
      </c>
      <c r="AT1302" s="218" t="s">
        <v>223</v>
      </c>
      <c r="AU1302" s="218" t="s">
        <v>85</v>
      </c>
      <c r="AY1302" s="20" t="s">
        <v>145</v>
      </c>
      <c r="BE1302" s="219">
        <f>IF(N1302="základní",J1302,0)</f>
        <v>0</v>
      </c>
      <c r="BF1302" s="219">
        <f>IF(N1302="snížená",J1302,0)</f>
        <v>0</v>
      </c>
      <c r="BG1302" s="219">
        <f>IF(N1302="zákl. přenesená",J1302,0)</f>
        <v>0</v>
      </c>
      <c r="BH1302" s="219">
        <f>IF(N1302="sníž. přenesená",J1302,0)</f>
        <v>0</v>
      </c>
      <c r="BI1302" s="219">
        <f>IF(N1302="nulová",J1302,0)</f>
        <v>0</v>
      </c>
      <c r="BJ1302" s="20" t="s">
        <v>83</v>
      </c>
      <c r="BK1302" s="219">
        <f>ROUND(I1302*H1302,2)</f>
        <v>0</v>
      </c>
      <c r="BL1302" s="20" t="s">
        <v>261</v>
      </c>
      <c r="BM1302" s="218" t="s">
        <v>1585</v>
      </c>
    </row>
    <row r="1303" s="2" customFormat="1" ht="16.5" customHeight="1">
      <c r="A1303" s="41"/>
      <c r="B1303" s="42"/>
      <c r="C1303" s="207" t="s">
        <v>1586</v>
      </c>
      <c r="D1303" s="207" t="s">
        <v>147</v>
      </c>
      <c r="E1303" s="208" t="s">
        <v>1587</v>
      </c>
      <c r="F1303" s="209" t="s">
        <v>1588</v>
      </c>
      <c r="G1303" s="210" t="s">
        <v>240</v>
      </c>
      <c r="H1303" s="211">
        <v>3</v>
      </c>
      <c r="I1303" s="212"/>
      <c r="J1303" s="213">
        <f>ROUND(I1303*H1303,2)</f>
        <v>0</v>
      </c>
      <c r="K1303" s="209" t="s">
        <v>151</v>
      </c>
      <c r="L1303" s="47"/>
      <c r="M1303" s="214" t="s">
        <v>19</v>
      </c>
      <c r="N1303" s="215" t="s">
        <v>46</v>
      </c>
      <c r="O1303" s="87"/>
      <c r="P1303" s="216">
        <f>O1303*H1303</f>
        <v>0</v>
      </c>
      <c r="Q1303" s="216">
        <v>0</v>
      </c>
      <c r="R1303" s="216">
        <f>Q1303*H1303</f>
        <v>0</v>
      </c>
      <c r="S1303" s="216">
        <v>0</v>
      </c>
      <c r="T1303" s="217">
        <f>S1303*H1303</f>
        <v>0</v>
      </c>
      <c r="U1303" s="41"/>
      <c r="V1303" s="41"/>
      <c r="W1303" s="41"/>
      <c r="X1303" s="41"/>
      <c r="Y1303" s="41"/>
      <c r="Z1303" s="41"/>
      <c r="AA1303" s="41"/>
      <c r="AB1303" s="41"/>
      <c r="AC1303" s="41"/>
      <c r="AD1303" s="41"/>
      <c r="AE1303" s="41"/>
      <c r="AR1303" s="218" t="s">
        <v>261</v>
      </c>
      <c r="AT1303" s="218" t="s">
        <v>147</v>
      </c>
      <c r="AU1303" s="218" t="s">
        <v>85</v>
      </c>
      <c r="AY1303" s="20" t="s">
        <v>145</v>
      </c>
      <c r="BE1303" s="219">
        <f>IF(N1303="základní",J1303,0)</f>
        <v>0</v>
      </c>
      <c r="BF1303" s="219">
        <f>IF(N1303="snížená",J1303,0)</f>
        <v>0</v>
      </c>
      <c r="BG1303" s="219">
        <f>IF(N1303="zákl. přenesená",J1303,0)</f>
        <v>0</v>
      </c>
      <c r="BH1303" s="219">
        <f>IF(N1303="sníž. přenesená",J1303,0)</f>
        <v>0</v>
      </c>
      <c r="BI1303" s="219">
        <f>IF(N1303="nulová",J1303,0)</f>
        <v>0</v>
      </c>
      <c r="BJ1303" s="20" t="s">
        <v>83</v>
      </c>
      <c r="BK1303" s="219">
        <f>ROUND(I1303*H1303,2)</f>
        <v>0</v>
      </c>
      <c r="BL1303" s="20" t="s">
        <v>261</v>
      </c>
      <c r="BM1303" s="218" t="s">
        <v>1589</v>
      </c>
    </row>
    <row r="1304" s="2" customFormat="1">
      <c r="A1304" s="41"/>
      <c r="B1304" s="42"/>
      <c r="C1304" s="43"/>
      <c r="D1304" s="220" t="s">
        <v>154</v>
      </c>
      <c r="E1304" s="43"/>
      <c r="F1304" s="221" t="s">
        <v>1590</v>
      </c>
      <c r="G1304" s="43"/>
      <c r="H1304" s="43"/>
      <c r="I1304" s="222"/>
      <c r="J1304" s="43"/>
      <c r="K1304" s="43"/>
      <c r="L1304" s="47"/>
      <c r="M1304" s="223"/>
      <c r="N1304" s="224"/>
      <c r="O1304" s="87"/>
      <c r="P1304" s="87"/>
      <c r="Q1304" s="87"/>
      <c r="R1304" s="87"/>
      <c r="S1304" s="87"/>
      <c r="T1304" s="88"/>
      <c r="U1304" s="41"/>
      <c r="V1304" s="41"/>
      <c r="W1304" s="41"/>
      <c r="X1304" s="41"/>
      <c r="Y1304" s="41"/>
      <c r="Z1304" s="41"/>
      <c r="AA1304" s="41"/>
      <c r="AB1304" s="41"/>
      <c r="AC1304" s="41"/>
      <c r="AD1304" s="41"/>
      <c r="AE1304" s="41"/>
      <c r="AT1304" s="20" t="s">
        <v>154</v>
      </c>
      <c r="AU1304" s="20" t="s">
        <v>85</v>
      </c>
    </row>
    <row r="1305" s="13" customFormat="1">
      <c r="A1305" s="13"/>
      <c r="B1305" s="225"/>
      <c r="C1305" s="226"/>
      <c r="D1305" s="227" t="s">
        <v>156</v>
      </c>
      <c r="E1305" s="228" t="s">
        <v>19</v>
      </c>
      <c r="F1305" s="229" t="s">
        <v>1591</v>
      </c>
      <c r="G1305" s="226"/>
      <c r="H1305" s="228" t="s">
        <v>19</v>
      </c>
      <c r="I1305" s="230"/>
      <c r="J1305" s="226"/>
      <c r="K1305" s="226"/>
      <c r="L1305" s="231"/>
      <c r="M1305" s="232"/>
      <c r="N1305" s="233"/>
      <c r="O1305" s="233"/>
      <c r="P1305" s="233"/>
      <c r="Q1305" s="233"/>
      <c r="R1305" s="233"/>
      <c r="S1305" s="233"/>
      <c r="T1305" s="234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5" t="s">
        <v>156</v>
      </c>
      <c r="AU1305" s="235" t="s">
        <v>85</v>
      </c>
      <c r="AV1305" s="13" t="s">
        <v>83</v>
      </c>
      <c r="AW1305" s="13" t="s">
        <v>37</v>
      </c>
      <c r="AX1305" s="13" t="s">
        <v>75</v>
      </c>
      <c r="AY1305" s="235" t="s">
        <v>145</v>
      </c>
    </row>
    <row r="1306" s="13" customFormat="1">
      <c r="A1306" s="13"/>
      <c r="B1306" s="225"/>
      <c r="C1306" s="226"/>
      <c r="D1306" s="227" t="s">
        <v>156</v>
      </c>
      <c r="E1306" s="228" t="s">
        <v>19</v>
      </c>
      <c r="F1306" s="229" t="s">
        <v>1592</v>
      </c>
      <c r="G1306" s="226"/>
      <c r="H1306" s="228" t="s">
        <v>19</v>
      </c>
      <c r="I1306" s="230"/>
      <c r="J1306" s="226"/>
      <c r="K1306" s="226"/>
      <c r="L1306" s="231"/>
      <c r="M1306" s="232"/>
      <c r="N1306" s="233"/>
      <c r="O1306" s="233"/>
      <c r="P1306" s="233"/>
      <c r="Q1306" s="233"/>
      <c r="R1306" s="233"/>
      <c r="S1306" s="233"/>
      <c r="T1306" s="234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5" t="s">
        <v>156</v>
      </c>
      <c r="AU1306" s="235" t="s">
        <v>85</v>
      </c>
      <c r="AV1306" s="13" t="s">
        <v>83</v>
      </c>
      <c r="AW1306" s="13" t="s">
        <v>37</v>
      </c>
      <c r="AX1306" s="13" t="s">
        <v>75</v>
      </c>
      <c r="AY1306" s="235" t="s">
        <v>145</v>
      </c>
    </row>
    <row r="1307" s="14" customFormat="1">
      <c r="A1307" s="14"/>
      <c r="B1307" s="236"/>
      <c r="C1307" s="237"/>
      <c r="D1307" s="227" t="s">
        <v>156</v>
      </c>
      <c r="E1307" s="238" t="s">
        <v>19</v>
      </c>
      <c r="F1307" s="239" t="s">
        <v>83</v>
      </c>
      <c r="G1307" s="237"/>
      <c r="H1307" s="240">
        <v>1</v>
      </c>
      <c r="I1307" s="241"/>
      <c r="J1307" s="237"/>
      <c r="K1307" s="237"/>
      <c r="L1307" s="242"/>
      <c r="M1307" s="243"/>
      <c r="N1307" s="244"/>
      <c r="O1307" s="244"/>
      <c r="P1307" s="244"/>
      <c r="Q1307" s="244"/>
      <c r="R1307" s="244"/>
      <c r="S1307" s="244"/>
      <c r="T1307" s="245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46" t="s">
        <v>156</v>
      </c>
      <c r="AU1307" s="246" t="s">
        <v>85</v>
      </c>
      <c r="AV1307" s="14" t="s">
        <v>85</v>
      </c>
      <c r="AW1307" s="14" t="s">
        <v>37</v>
      </c>
      <c r="AX1307" s="14" t="s">
        <v>75</v>
      </c>
      <c r="AY1307" s="246" t="s">
        <v>145</v>
      </c>
    </row>
    <row r="1308" s="13" customFormat="1">
      <c r="A1308" s="13"/>
      <c r="B1308" s="225"/>
      <c r="C1308" s="226"/>
      <c r="D1308" s="227" t="s">
        <v>156</v>
      </c>
      <c r="E1308" s="228" t="s">
        <v>19</v>
      </c>
      <c r="F1308" s="229" t="s">
        <v>1556</v>
      </c>
      <c r="G1308" s="226"/>
      <c r="H1308" s="228" t="s">
        <v>19</v>
      </c>
      <c r="I1308" s="230"/>
      <c r="J1308" s="226"/>
      <c r="K1308" s="226"/>
      <c r="L1308" s="231"/>
      <c r="M1308" s="232"/>
      <c r="N1308" s="233"/>
      <c r="O1308" s="233"/>
      <c r="P1308" s="233"/>
      <c r="Q1308" s="233"/>
      <c r="R1308" s="233"/>
      <c r="S1308" s="233"/>
      <c r="T1308" s="234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5" t="s">
        <v>156</v>
      </c>
      <c r="AU1308" s="235" t="s">
        <v>85</v>
      </c>
      <c r="AV1308" s="13" t="s">
        <v>83</v>
      </c>
      <c r="AW1308" s="13" t="s">
        <v>37</v>
      </c>
      <c r="AX1308" s="13" t="s">
        <v>75</v>
      </c>
      <c r="AY1308" s="235" t="s">
        <v>145</v>
      </c>
    </row>
    <row r="1309" s="14" customFormat="1">
      <c r="A1309" s="14"/>
      <c r="B1309" s="236"/>
      <c r="C1309" s="237"/>
      <c r="D1309" s="227" t="s">
        <v>156</v>
      </c>
      <c r="E1309" s="238" t="s">
        <v>19</v>
      </c>
      <c r="F1309" s="239" t="s">
        <v>85</v>
      </c>
      <c r="G1309" s="237"/>
      <c r="H1309" s="240">
        <v>2</v>
      </c>
      <c r="I1309" s="241"/>
      <c r="J1309" s="237"/>
      <c r="K1309" s="237"/>
      <c r="L1309" s="242"/>
      <c r="M1309" s="243"/>
      <c r="N1309" s="244"/>
      <c r="O1309" s="244"/>
      <c r="P1309" s="244"/>
      <c r="Q1309" s="244"/>
      <c r="R1309" s="244"/>
      <c r="S1309" s="244"/>
      <c r="T1309" s="245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6" t="s">
        <v>156</v>
      </c>
      <c r="AU1309" s="246" t="s">
        <v>85</v>
      </c>
      <c r="AV1309" s="14" t="s">
        <v>85</v>
      </c>
      <c r="AW1309" s="14" t="s">
        <v>37</v>
      </c>
      <c r="AX1309" s="14" t="s">
        <v>75</v>
      </c>
      <c r="AY1309" s="246" t="s">
        <v>145</v>
      </c>
    </row>
    <row r="1310" s="16" customFormat="1">
      <c r="A1310" s="16"/>
      <c r="B1310" s="258"/>
      <c r="C1310" s="259"/>
      <c r="D1310" s="227" t="s">
        <v>156</v>
      </c>
      <c r="E1310" s="260" t="s">
        <v>19</v>
      </c>
      <c r="F1310" s="261" t="s">
        <v>166</v>
      </c>
      <c r="G1310" s="259"/>
      <c r="H1310" s="262">
        <v>3</v>
      </c>
      <c r="I1310" s="263"/>
      <c r="J1310" s="259"/>
      <c r="K1310" s="259"/>
      <c r="L1310" s="264"/>
      <c r="M1310" s="265"/>
      <c r="N1310" s="266"/>
      <c r="O1310" s="266"/>
      <c r="P1310" s="266"/>
      <c r="Q1310" s="266"/>
      <c r="R1310" s="266"/>
      <c r="S1310" s="266"/>
      <c r="T1310" s="267"/>
      <c r="U1310" s="16"/>
      <c r="V1310" s="16"/>
      <c r="W1310" s="16"/>
      <c r="X1310" s="16"/>
      <c r="Y1310" s="16"/>
      <c r="Z1310" s="16"/>
      <c r="AA1310" s="16"/>
      <c r="AB1310" s="16"/>
      <c r="AC1310" s="16"/>
      <c r="AD1310" s="16"/>
      <c r="AE1310" s="16"/>
      <c r="AT1310" s="268" t="s">
        <v>156</v>
      </c>
      <c r="AU1310" s="268" t="s">
        <v>85</v>
      </c>
      <c r="AV1310" s="16" t="s">
        <v>152</v>
      </c>
      <c r="AW1310" s="16" t="s">
        <v>37</v>
      </c>
      <c r="AX1310" s="16" t="s">
        <v>83</v>
      </c>
      <c r="AY1310" s="268" t="s">
        <v>145</v>
      </c>
    </row>
    <row r="1311" s="2" customFormat="1" ht="16.5" customHeight="1">
      <c r="A1311" s="41"/>
      <c r="B1311" s="42"/>
      <c r="C1311" s="269" t="s">
        <v>1593</v>
      </c>
      <c r="D1311" s="269" t="s">
        <v>223</v>
      </c>
      <c r="E1311" s="270" t="s">
        <v>1594</v>
      </c>
      <c r="F1311" s="271" t="s">
        <v>1595</v>
      </c>
      <c r="G1311" s="272" t="s">
        <v>240</v>
      </c>
      <c r="H1311" s="273">
        <v>3</v>
      </c>
      <c r="I1311" s="274"/>
      <c r="J1311" s="275">
        <f>ROUND(I1311*H1311,2)</f>
        <v>0</v>
      </c>
      <c r="K1311" s="271" t="s">
        <v>151</v>
      </c>
      <c r="L1311" s="276"/>
      <c r="M1311" s="277" t="s">
        <v>19</v>
      </c>
      <c r="N1311" s="278" t="s">
        <v>46</v>
      </c>
      <c r="O1311" s="87"/>
      <c r="P1311" s="216">
        <f>O1311*H1311</f>
        <v>0</v>
      </c>
      <c r="Q1311" s="216">
        <v>0.00020000000000000001</v>
      </c>
      <c r="R1311" s="216">
        <f>Q1311*H1311</f>
        <v>0.00060000000000000006</v>
      </c>
      <c r="S1311" s="216">
        <v>0</v>
      </c>
      <c r="T1311" s="217">
        <f>S1311*H1311</f>
        <v>0</v>
      </c>
      <c r="U1311" s="41"/>
      <c r="V1311" s="41"/>
      <c r="W1311" s="41"/>
      <c r="X1311" s="41"/>
      <c r="Y1311" s="41"/>
      <c r="Z1311" s="41"/>
      <c r="AA1311" s="41"/>
      <c r="AB1311" s="41"/>
      <c r="AC1311" s="41"/>
      <c r="AD1311" s="41"/>
      <c r="AE1311" s="41"/>
      <c r="AR1311" s="218" t="s">
        <v>391</v>
      </c>
      <c r="AT1311" s="218" t="s">
        <v>223</v>
      </c>
      <c r="AU1311" s="218" t="s">
        <v>85</v>
      </c>
      <c r="AY1311" s="20" t="s">
        <v>145</v>
      </c>
      <c r="BE1311" s="219">
        <f>IF(N1311="základní",J1311,0)</f>
        <v>0</v>
      </c>
      <c r="BF1311" s="219">
        <f>IF(N1311="snížená",J1311,0)</f>
        <v>0</v>
      </c>
      <c r="BG1311" s="219">
        <f>IF(N1311="zákl. přenesená",J1311,0)</f>
        <v>0</v>
      </c>
      <c r="BH1311" s="219">
        <f>IF(N1311="sníž. přenesená",J1311,0)</f>
        <v>0</v>
      </c>
      <c r="BI1311" s="219">
        <f>IF(N1311="nulová",J1311,0)</f>
        <v>0</v>
      </c>
      <c r="BJ1311" s="20" t="s">
        <v>83</v>
      </c>
      <c r="BK1311" s="219">
        <f>ROUND(I1311*H1311,2)</f>
        <v>0</v>
      </c>
      <c r="BL1311" s="20" t="s">
        <v>261</v>
      </c>
      <c r="BM1311" s="218" t="s">
        <v>1596</v>
      </c>
    </row>
    <row r="1312" s="2" customFormat="1" ht="21.75" customHeight="1">
      <c r="A1312" s="41"/>
      <c r="B1312" s="42"/>
      <c r="C1312" s="207" t="s">
        <v>1597</v>
      </c>
      <c r="D1312" s="207" t="s">
        <v>147</v>
      </c>
      <c r="E1312" s="208" t="s">
        <v>1598</v>
      </c>
      <c r="F1312" s="209" t="s">
        <v>1599</v>
      </c>
      <c r="G1312" s="210" t="s">
        <v>240</v>
      </c>
      <c r="H1312" s="211">
        <v>1</v>
      </c>
      <c r="I1312" s="212"/>
      <c r="J1312" s="213">
        <f>ROUND(I1312*H1312,2)</f>
        <v>0</v>
      </c>
      <c r="K1312" s="209" t="s">
        <v>151</v>
      </c>
      <c r="L1312" s="47"/>
      <c r="M1312" s="214" t="s">
        <v>19</v>
      </c>
      <c r="N1312" s="215" t="s">
        <v>46</v>
      </c>
      <c r="O1312" s="87"/>
      <c r="P1312" s="216">
        <f>O1312*H1312</f>
        <v>0</v>
      </c>
      <c r="Q1312" s="216">
        <v>0</v>
      </c>
      <c r="R1312" s="216">
        <f>Q1312*H1312</f>
        <v>0</v>
      </c>
      <c r="S1312" s="216">
        <v>0</v>
      </c>
      <c r="T1312" s="217">
        <f>S1312*H1312</f>
        <v>0</v>
      </c>
      <c r="U1312" s="41"/>
      <c r="V1312" s="41"/>
      <c r="W1312" s="41"/>
      <c r="X1312" s="41"/>
      <c r="Y1312" s="41"/>
      <c r="Z1312" s="41"/>
      <c r="AA1312" s="41"/>
      <c r="AB1312" s="41"/>
      <c r="AC1312" s="41"/>
      <c r="AD1312" s="41"/>
      <c r="AE1312" s="41"/>
      <c r="AR1312" s="218" t="s">
        <v>261</v>
      </c>
      <c r="AT1312" s="218" t="s">
        <v>147</v>
      </c>
      <c r="AU1312" s="218" t="s">
        <v>85</v>
      </c>
      <c r="AY1312" s="20" t="s">
        <v>145</v>
      </c>
      <c r="BE1312" s="219">
        <f>IF(N1312="základní",J1312,0)</f>
        <v>0</v>
      </c>
      <c r="BF1312" s="219">
        <f>IF(N1312="snížená",J1312,0)</f>
        <v>0</v>
      </c>
      <c r="BG1312" s="219">
        <f>IF(N1312="zákl. přenesená",J1312,0)</f>
        <v>0</v>
      </c>
      <c r="BH1312" s="219">
        <f>IF(N1312="sníž. přenesená",J1312,0)</f>
        <v>0</v>
      </c>
      <c r="BI1312" s="219">
        <f>IF(N1312="nulová",J1312,0)</f>
        <v>0</v>
      </c>
      <c r="BJ1312" s="20" t="s">
        <v>83</v>
      </c>
      <c r="BK1312" s="219">
        <f>ROUND(I1312*H1312,2)</f>
        <v>0</v>
      </c>
      <c r="BL1312" s="20" t="s">
        <v>261</v>
      </c>
      <c r="BM1312" s="218" t="s">
        <v>1600</v>
      </c>
    </row>
    <row r="1313" s="2" customFormat="1">
      <c r="A1313" s="41"/>
      <c r="B1313" s="42"/>
      <c r="C1313" s="43"/>
      <c r="D1313" s="220" t="s">
        <v>154</v>
      </c>
      <c r="E1313" s="43"/>
      <c r="F1313" s="221" t="s">
        <v>1601</v>
      </c>
      <c r="G1313" s="43"/>
      <c r="H1313" s="43"/>
      <c r="I1313" s="222"/>
      <c r="J1313" s="43"/>
      <c r="K1313" s="43"/>
      <c r="L1313" s="47"/>
      <c r="M1313" s="223"/>
      <c r="N1313" s="224"/>
      <c r="O1313" s="87"/>
      <c r="P1313" s="87"/>
      <c r="Q1313" s="87"/>
      <c r="R1313" s="87"/>
      <c r="S1313" s="87"/>
      <c r="T1313" s="88"/>
      <c r="U1313" s="41"/>
      <c r="V1313" s="41"/>
      <c r="W1313" s="41"/>
      <c r="X1313" s="41"/>
      <c r="Y1313" s="41"/>
      <c r="Z1313" s="41"/>
      <c r="AA1313" s="41"/>
      <c r="AB1313" s="41"/>
      <c r="AC1313" s="41"/>
      <c r="AD1313" s="41"/>
      <c r="AE1313" s="41"/>
      <c r="AT1313" s="20" t="s">
        <v>154</v>
      </c>
      <c r="AU1313" s="20" t="s">
        <v>85</v>
      </c>
    </row>
    <row r="1314" s="13" customFormat="1">
      <c r="A1314" s="13"/>
      <c r="B1314" s="225"/>
      <c r="C1314" s="226"/>
      <c r="D1314" s="227" t="s">
        <v>156</v>
      </c>
      <c r="E1314" s="228" t="s">
        <v>19</v>
      </c>
      <c r="F1314" s="229" t="s">
        <v>1572</v>
      </c>
      <c r="G1314" s="226"/>
      <c r="H1314" s="228" t="s">
        <v>19</v>
      </c>
      <c r="I1314" s="230"/>
      <c r="J1314" s="226"/>
      <c r="K1314" s="226"/>
      <c r="L1314" s="231"/>
      <c r="M1314" s="232"/>
      <c r="N1314" s="233"/>
      <c r="O1314" s="233"/>
      <c r="P1314" s="233"/>
      <c r="Q1314" s="233"/>
      <c r="R1314" s="233"/>
      <c r="S1314" s="233"/>
      <c r="T1314" s="234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5" t="s">
        <v>156</v>
      </c>
      <c r="AU1314" s="235" t="s">
        <v>85</v>
      </c>
      <c r="AV1314" s="13" t="s">
        <v>83</v>
      </c>
      <c r="AW1314" s="13" t="s">
        <v>37</v>
      </c>
      <c r="AX1314" s="13" t="s">
        <v>75</v>
      </c>
      <c r="AY1314" s="235" t="s">
        <v>145</v>
      </c>
    </row>
    <row r="1315" s="14" customFormat="1">
      <c r="A1315" s="14"/>
      <c r="B1315" s="236"/>
      <c r="C1315" s="237"/>
      <c r="D1315" s="227" t="s">
        <v>156</v>
      </c>
      <c r="E1315" s="238" t="s">
        <v>19</v>
      </c>
      <c r="F1315" s="239" t="s">
        <v>83</v>
      </c>
      <c r="G1315" s="237"/>
      <c r="H1315" s="240">
        <v>1</v>
      </c>
      <c r="I1315" s="241"/>
      <c r="J1315" s="237"/>
      <c r="K1315" s="237"/>
      <c r="L1315" s="242"/>
      <c r="M1315" s="243"/>
      <c r="N1315" s="244"/>
      <c r="O1315" s="244"/>
      <c r="P1315" s="244"/>
      <c r="Q1315" s="244"/>
      <c r="R1315" s="244"/>
      <c r="S1315" s="244"/>
      <c r="T1315" s="245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46" t="s">
        <v>156</v>
      </c>
      <c r="AU1315" s="246" t="s">
        <v>85</v>
      </c>
      <c r="AV1315" s="14" t="s">
        <v>85</v>
      </c>
      <c r="AW1315" s="14" t="s">
        <v>37</v>
      </c>
      <c r="AX1315" s="14" t="s">
        <v>75</v>
      </c>
      <c r="AY1315" s="246" t="s">
        <v>145</v>
      </c>
    </row>
    <row r="1316" s="16" customFormat="1">
      <c r="A1316" s="16"/>
      <c r="B1316" s="258"/>
      <c r="C1316" s="259"/>
      <c r="D1316" s="227" t="s">
        <v>156</v>
      </c>
      <c r="E1316" s="260" t="s">
        <v>19</v>
      </c>
      <c r="F1316" s="261" t="s">
        <v>166</v>
      </c>
      <c r="G1316" s="259"/>
      <c r="H1316" s="262">
        <v>1</v>
      </c>
      <c r="I1316" s="263"/>
      <c r="J1316" s="259"/>
      <c r="K1316" s="259"/>
      <c r="L1316" s="264"/>
      <c r="M1316" s="265"/>
      <c r="N1316" s="266"/>
      <c r="O1316" s="266"/>
      <c r="P1316" s="266"/>
      <c r="Q1316" s="266"/>
      <c r="R1316" s="266"/>
      <c r="S1316" s="266"/>
      <c r="T1316" s="267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/>
      <c r="AE1316" s="16"/>
      <c r="AT1316" s="268" t="s">
        <v>156</v>
      </c>
      <c r="AU1316" s="268" t="s">
        <v>85</v>
      </c>
      <c r="AV1316" s="16" t="s">
        <v>152</v>
      </c>
      <c r="AW1316" s="16" t="s">
        <v>37</v>
      </c>
      <c r="AX1316" s="16" t="s">
        <v>83</v>
      </c>
      <c r="AY1316" s="268" t="s">
        <v>145</v>
      </c>
    </row>
    <row r="1317" s="2" customFormat="1" ht="16.5" customHeight="1">
      <c r="A1317" s="41"/>
      <c r="B1317" s="42"/>
      <c r="C1317" s="269" t="s">
        <v>1602</v>
      </c>
      <c r="D1317" s="269" t="s">
        <v>223</v>
      </c>
      <c r="E1317" s="270" t="s">
        <v>1603</v>
      </c>
      <c r="F1317" s="271" t="s">
        <v>1604</v>
      </c>
      <c r="G1317" s="272" t="s">
        <v>240</v>
      </c>
      <c r="H1317" s="273">
        <v>1</v>
      </c>
      <c r="I1317" s="274"/>
      <c r="J1317" s="275">
        <f>ROUND(I1317*H1317,2)</f>
        <v>0</v>
      </c>
      <c r="K1317" s="271" t="s">
        <v>151</v>
      </c>
      <c r="L1317" s="276"/>
      <c r="M1317" s="277" t="s">
        <v>19</v>
      </c>
      <c r="N1317" s="278" t="s">
        <v>46</v>
      </c>
      <c r="O1317" s="87"/>
      <c r="P1317" s="216">
        <f>O1317*H1317</f>
        <v>0</v>
      </c>
      <c r="Q1317" s="216">
        <v>0.0012999999999999999</v>
      </c>
      <c r="R1317" s="216">
        <f>Q1317*H1317</f>
        <v>0.0012999999999999999</v>
      </c>
      <c r="S1317" s="216">
        <v>0</v>
      </c>
      <c r="T1317" s="217">
        <f>S1317*H1317</f>
        <v>0</v>
      </c>
      <c r="U1317" s="41"/>
      <c r="V1317" s="41"/>
      <c r="W1317" s="41"/>
      <c r="X1317" s="41"/>
      <c r="Y1317" s="41"/>
      <c r="Z1317" s="41"/>
      <c r="AA1317" s="41"/>
      <c r="AB1317" s="41"/>
      <c r="AC1317" s="41"/>
      <c r="AD1317" s="41"/>
      <c r="AE1317" s="41"/>
      <c r="AR1317" s="218" t="s">
        <v>391</v>
      </c>
      <c r="AT1317" s="218" t="s">
        <v>223</v>
      </c>
      <c r="AU1317" s="218" t="s">
        <v>85</v>
      </c>
      <c r="AY1317" s="20" t="s">
        <v>145</v>
      </c>
      <c r="BE1317" s="219">
        <f>IF(N1317="základní",J1317,0)</f>
        <v>0</v>
      </c>
      <c r="BF1317" s="219">
        <f>IF(N1317="snížená",J1317,0)</f>
        <v>0</v>
      </c>
      <c r="BG1317" s="219">
        <f>IF(N1317="zákl. přenesená",J1317,0)</f>
        <v>0</v>
      </c>
      <c r="BH1317" s="219">
        <f>IF(N1317="sníž. přenesená",J1317,0)</f>
        <v>0</v>
      </c>
      <c r="BI1317" s="219">
        <f>IF(N1317="nulová",J1317,0)</f>
        <v>0</v>
      </c>
      <c r="BJ1317" s="20" t="s">
        <v>83</v>
      </c>
      <c r="BK1317" s="219">
        <f>ROUND(I1317*H1317,2)</f>
        <v>0</v>
      </c>
      <c r="BL1317" s="20" t="s">
        <v>261</v>
      </c>
      <c r="BM1317" s="218" t="s">
        <v>1605</v>
      </c>
    </row>
    <row r="1318" s="2" customFormat="1" ht="16.5" customHeight="1">
      <c r="A1318" s="41"/>
      <c r="B1318" s="42"/>
      <c r="C1318" s="207" t="s">
        <v>1606</v>
      </c>
      <c r="D1318" s="207" t="s">
        <v>147</v>
      </c>
      <c r="E1318" s="208" t="s">
        <v>1607</v>
      </c>
      <c r="F1318" s="209" t="s">
        <v>1608</v>
      </c>
      <c r="G1318" s="210" t="s">
        <v>240</v>
      </c>
      <c r="H1318" s="211">
        <v>8</v>
      </c>
      <c r="I1318" s="212"/>
      <c r="J1318" s="213">
        <f>ROUND(I1318*H1318,2)</f>
        <v>0</v>
      </c>
      <c r="K1318" s="209" t="s">
        <v>151</v>
      </c>
      <c r="L1318" s="47"/>
      <c r="M1318" s="214" t="s">
        <v>19</v>
      </c>
      <c r="N1318" s="215" t="s">
        <v>46</v>
      </c>
      <c r="O1318" s="87"/>
      <c r="P1318" s="216">
        <f>O1318*H1318</f>
        <v>0</v>
      </c>
      <c r="Q1318" s="216">
        <v>0</v>
      </c>
      <c r="R1318" s="216">
        <f>Q1318*H1318</f>
        <v>0</v>
      </c>
      <c r="S1318" s="216">
        <v>0</v>
      </c>
      <c r="T1318" s="217">
        <f>S1318*H1318</f>
        <v>0</v>
      </c>
      <c r="U1318" s="41"/>
      <c r="V1318" s="41"/>
      <c r="W1318" s="41"/>
      <c r="X1318" s="41"/>
      <c r="Y1318" s="41"/>
      <c r="Z1318" s="41"/>
      <c r="AA1318" s="41"/>
      <c r="AB1318" s="41"/>
      <c r="AC1318" s="41"/>
      <c r="AD1318" s="41"/>
      <c r="AE1318" s="41"/>
      <c r="AR1318" s="218" t="s">
        <v>261</v>
      </c>
      <c r="AT1318" s="218" t="s">
        <v>147</v>
      </c>
      <c r="AU1318" s="218" t="s">
        <v>85</v>
      </c>
      <c r="AY1318" s="20" t="s">
        <v>145</v>
      </c>
      <c r="BE1318" s="219">
        <f>IF(N1318="základní",J1318,0)</f>
        <v>0</v>
      </c>
      <c r="BF1318" s="219">
        <f>IF(N1318="snížená",J1318,0)</f>
        <v>0</v>
      </c>
      <c r="BG1318" s="219">
        <f>IF(N1318="zákl. přenesená",J1318,0)</f>
        <v>0</v>
      </c>
      <c r="BH1318" s="219">
        <f>IF(N1318="sníž. přenesená",J1318,0)</f>
        <v>0</v>
      </c>
      <c r="BI1318" s="219">
        <f>IF(N1318="nulová",J1318,0)</f>
        <v>0</v>
      </c>
      <c r="BJ1318" s="20" t="s">
        <v>83</v>
      </c>
      <c r="BK1318" s="219">
        <f>ROUND(I1318*H1318,2)</f>
        <v>0</v>
      </c>
      <c r="BL1318" s="20" t="s">
        <v>261</v>
      </c>
      <c r="BM1318" s="218" t="s">
        <v>1609</v>
      </c>
    </row>
    <row r="1319" s="2" customFormat="1">
      <c r="A1319" s="41"/>
      <c r="B1319" s="42"/>
      <c r="C1319" s="43"/>
      <c r="D1319" s="220" t="s">
        <v>154</v>
      </c>
      <c r="E1319" s="43"/>
      <c r="F1319" s="221" t="s">
        <v>1610</v>
      </c>
      <c r="G1319" s="43"/>
      <c r="H1319" s="43"/>
      <c r="I1319" s="222"/>
      <c r="J1319" s="43"/>
      <c r="K1319" s="43"/>
      <c r="L1319" s="47"/>
      <c r="M1319" s="223"/>
      <c r="N1319" s="224"/>
      <c r="O1319" s="87"/>
      <c r="P1319" s="87"/>
      <c r="Q1319" s="87"/>
      <c r="R1319" s="87"/>
      <c r="S1319" s="87"/>
      <c r="T1319" s="88"/>
      <c r="U1319" s="41"/>
      <c r="V1319" s="41"/>
      <c r="W1319" s="41"/>
      <c r="X1319" s="41"/>
      <c r="Y1319" s="41"/>
      <c r="Z1319" s="41"/>
      <c r="AA1319" s="41"/>
      <c r="AB1319" s="41"/>
      <c r="AC1319" s="41"/>
      <c r="AD1319" s="41"/>
      <c r="AE1319" s="41"/>
      <c r="AT1319" s="20" t="s">
        <v>154</v>
      </c>
      <c r="AU1319" s="20" t="s">
        <v>85</v>
      </c>
    </row>
    <row r="1320" s="13" customFormat="1">
      <c r="A1320" s="13"/>
      <c r="B1320" s="225"/>
      <c r="C1320" s="226"/>
      <c r="D1320" s="227" t="s">
        <v>156</v>
      </c>
      <c r="E1320" s="228" t="s">
        <v>19</v>
      </c>
      <c r="F1320" s="229" t="s">
        <v>1554</v>
      </c>
      <c r="G1320" s="226"/>
      <c r="H1320" s="228" t="s">
        <v>19</v>
      </c>
      <c r="I1320" s="230"/>
      <c r="J1320" s="226"/>
      <c r="K1320" s="226"/>
      <c r="L1320" s="231"/>
      <c r="M1320" s="232"/>
      <c r="N1320" s="233"/>
      <c r="O1320" s="233"/>
      <c r="P1320" s="233"/>
      <c r="Q1320" s="233"/>
      <c r="R1320" s="233"/>
      <c r="S1320" s="233"/>
      <c r="T1320" s="234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5" t="s">
        <v>156</v>
      </c>
      <c r="AU1320" s="235" t="s">
        <v>85</v>
      </c>
      <c r="AV1320" s="13" t="s">
        <v>83</v>
      </c>
      <c r="AW1320" s="13" t="s">
        <v>37</v>
      </c>
      <c r="AX1320" s="13" t="s">
        <v>75</v>
      </c>
      <c r="AY1320" s="235" t="s">
        <v>145</v>
      </c>
    </row>
    <row r="1321" s="14" customFormat="1">
      <c r="A1321" s="14"/>
      <c r="B1321" s="236"/>
      <c r="C1321" s="237"/>
      <c r="D1321" s="227" t="s">
        <v>156</v>
      </c>
      <c r="E1321" s="238" t="s">
        <v>19</v>
      </c>
      <c r="F1321" s="239" t="s">
        <v>162</v>
      </c>
      <c r="G1321" s="237"/>
      <c r="H1321" s="240">
        <v>3</v>
      </c>
      <c r="I1321" s="241"/>
      <c r="J1321" s="237"/>
      <c r="K1321" s="237"/>
      <c r="L1321" s="242"/>
      <c r="M1321" s="243"/>
      <c r="N1321" s="244"/>
      <c r="O1321" s="244"/>
      <c r="P1321" s="244"/>
      <c r="Q1321" s="244"/>
      <c r="R1321" s="244"/>
      <c r="S1321" s="244"/>
      <c r="T1321" s="245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46" t="s">
        <v>156</v>
      </c>
      <c r="AU1321" s="246" t="s">
        <v>85</v>
      </c>
      <c r="AV1321" s="14" t="s">
        <v>85</v>
      </c>
      <c r="AW1321" s="14" t="s">
        <v>37</v>
      </c>
      <c r="AX1321" s="14" t="s">
        <v>75</v>
      </c>
      <c r="AY1321" s="246" t="s">
        <v>145</v>
      </c>
    </row>
    <row r="1322" s="13" customFormat="1">
      <c r="A1322" s="13"/>
      <c r="B1322" s="225"/>
      <c r="C1322" s="226"/>
      <c r="D1322" s="227" t="s">
        <v>156</v>
      </c>
      <c r="E1322" s="228" t="s">
        <v>19</v>
      </c>
      <c r="F1322" s="229" t="s">
        <v>1611</v>
      </c>
      <c r="G1322" s="226"/>
      <c r="H1322" s="228" t="s">
        <v>19</v>
      </c>
      <c r="I1322" s="230"/>
      <c r="J1322" s="226"/>
      <c r="K1322" s="226"/>
      <c r="L1322" s="231"/>
      <c r="M1322" s="232"/>
      <c r="N1322" s="233"/>
      <c r="O1322" s="233"/>
      <c r="P1322" s="233"/>
      <c r="Q1322" s="233"/>
      <c r="R1322" s="233"/>
      <c r="S1322" s="233"/>
      <c r="T1322" s="234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5" t="s">
        <v>156</v>
      </c>
      <c r="AU1322" s="235" t="s">
        <v>85</v>
      </c>
      <c r="AV1322" s="13" t="s">
        <v>83</v>
      </c>
      <c r="AW1322" s="13" t="s">
        <v>37</v>
      </c>
      <c r="AX1322" s="13" t="s">
        <v>75</v>
      </c>
      <c r="AY1322" s="235" t="s">
        <v>145</v>
      </c>
    </row>
    <row r="1323" s="14" customFormat="1">
      <c r="A1323" s="14"/>
      <c r="B1323" s="236"/>
      <c r="C1323" s="237"/>
      <c r="D1323" s="227" t="s">
        <v>156</v>
      </c>
      <c r="E1323" s="238" t="s">
        <v>19</v>
      </c>
      <c r="F1323" s="239" t="s">
        <v>162</v>
      </c>
      <c r="G1323" s="237"/>
      <c r="H1323" s="240">
        <v>3</v>
      </c>
      <c r="I1323" s="241"/>
      <c r="J1323" s="237"/>
      <c r="K1323" s="237"/>
      <c r="L1323" s="242"/>
      <c r="M1323" s="243"/>
      <c r="N1323" s="244"/>
      <c r="O1323" s="244"/>
      <c r="P1323" s="244"/>
      <c r="Q1323" s="244"/>
      <c r="R1323" s="244"/>
      <c r="S1323" s="244"/>
      <c r="T1323" s="245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46" t="s">
        <v>156</v>
      </c>
      <c r="AU1323" s="246" t="s">
        <v>85</v>
      </c>
      <c r="AV1323" s="14" t="s">
        <v>85</v>
      </c>
      <c r="AW1323" s="14" t="s">
        <v>37</v>
      </c>
      <c r="AX1323" s="14" t="s">
        <v>75</v>
      </c>
      <c r="AY1323" s="246" t="s">
        <v>145</v>
      </c>
    </row>
    <row r="1324" s="13" customFormat="1">
      <c r="A1324" s="13"/>
      <c r="B1324" s="225"/>
      <c r="C1324" s="226"/>
      <c r="D1324" s="227" t="s">
        <v>156</v>
      </c>
      <c r="E1324" s="228" t="s">
        <v>19</v>
      </c>
      <c r="F1324" s="229" t="s">
        <v>1612</v>
      </c>
      <c r="G1324" s="226"/>
      <c r="H1324" s="228" t="s">
        <v>19</v>
      </c>
      <c r="I1324" s="230"/>
      <c r="J1324" s="226"/>
      <c r="K1324" s="226"/>
      <c r="L1324" s="231"/>
      <c r="M1324" s="232"/>
      <c r="N1324" s="233"/>
      <c r="O1324" s="233"/>
      <c r="P1324" s="233"/>
      <c r="Q1324" s="233"/>
      <c r="R1324" s="233"/>
      <c r="S1324" s="233"/>
      <c r="T1324" s="234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5" t="s">
        <v>156</v>
      </c>
      <c r="AU1324" s="235" t="s">
        <v>85</v>
      </c>
      <c r="AV1324" s="13" t="s">
        <v>83</v>
      </c>
      <c r="AW1324" s="13" t="s">
        <v>37</v>
      </c>
      <c r="AX1324" s="13" t="s">
        <v>75</v>
      </c>
      <c r="AY1324" s="235" t="s">
        <v>145</v>
      </c>
    </row>
    <row r="1325" s="14" customFormat="1">
      <c r="A1325" s="14"/>
      <c r="B1325" s="236"/>
      <c r="C1325" s="237"/>
      <c r="D1325" s="227" t="s">
        <v>156</v>
      </c>
      <c r="E1325" s="238" t="s">
        <v>19</v>
      </c>
      <c r="F1325" s="239" t="s">
        <v>85</v>
      </c>
      <c r="G1325" s="237"/>
      <c r="H1325" s="240">
        <v>2</v>
      </c>
      <c r="I1325" s="241"/>
      <c r="J1325" s="237"/>
      <c r="K1325" s="237"/>
      <c r="L1325" s="242"/>
      <c r="M1325" s="243"/>
      <c r="N1325" s="244"/>
      <c r="O1325" s="244"/>
      <c r="P1325" s="244"/>
      <c r="Q1325" s="244"/>
      <c r="R1325" s="244"/>
      <c r="S1325" s="244"/>
      <c r="T1325" s="245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46" t="s">
        <v>156</v>
      </c>
      <c r="AU1325" s="246" t="s">
        <v>85</v>
      </c>
      <c r="AV1325" s="14" t="s">
        <v>85</v>
      </c>
      <c r="AW1325" s="14" t="s">
        <v>37</v>
      </c>
      <c r="AX1325" s="14" t="s">
        <v>75</v>
      </c>
      <c r="AY1325" s="246" t="s">
        <v>145</v>
      </c>
    </row>
    <row r="1326" s="16" customFormat="1">
      <c r="A1326" s="16"/>
      <c r="B1326" s="258"/>
      <c r="C1326" s="259"/>
      <c r="D1326" s="227" t="s">
        <v>156</v>
      </c>
      <c r="E1326" s="260" t="s">
        <v>19</v>
      </c>
      <c r="F1326" s="261" t="s">
        <v>166</v>
      </c>
      <c r="G1326" s="259"/>
      <c r="H1326" s="262">
        <v>8</v>
      </c>
      <c r="I1326" s="263"/>
      <c r="J1326" s="259"/>
      <c r="K1326" s="259"/>
      <c r="L1326" s="264"/>
      <c r="M1326" s="265"/>
      <c r="N1326" s="266"/>
      <c r="O1326" s="266"/>
      <c r="P1326" s="266"/>
      <c r="Q1326" s="266"/>
      <c r="R1326" s="266"/>
      <c r="S1326" s="266"/>
      <c r="T1326" s="267"/>
      <c r="U1326" s="16"/>
      <c r="V1326" s="16"/>
      <c r="W1326" s="16"/>
      <c r="X1326" s="16"/>
      <c r="Y1326" s="16"/>
      <c r="Z1326" s="16"/>
      <c r="AA1326" s="16"/>
      <c r="AB1326" s="16"/>
      <c r="AC1326" s="16"/>
      <c r="AD1326" s="16"/>
      <c r="AE1326" s="16"/>
      <c r="AT1326" s="268" t="s">
        <v>156</v>
      </c>
      <c r="AU1326" s="268" t="s">
        <v>85</v>
      </c>
      <c r="AV1326" s="16" t="s">
        <v>152</v>
      </c>
      <c r="AW1326" s="16" t="s">
        <v>37</v>
      </c>
      <c r="AX1326" s="16" t="s">
        <v>83</v>
      </c>
      <c r="AY1326" s="268" t="s">
        <v>145</v>
      </c>
    </row>
    <row r="1327" s="2" customFormat="1" ht="16.5" customHeight="1">
      <c r="A1327" s="41"/>
      <c r="B1327" s="42"/>
      <c r="C1327" s="269" t="s">
        <v>1613</v>
      </c>
      <c r="D1327" s="269" t="s">
        <v>223</v>
      </c>
      <c r="E1327" s="270" t="s">
        <v>1614</v>
      </c>
      <c r="F1327" s="271" t="s">
        <v>1615</v>
      </c>
      <c r="G1327" s="272" t="s">
        <v>240</v>
      </c>
      <c r="H1327" s="273">
        <v>8</v>
      </c>
      <c r="I1327" s="274"/>
      <c r="J1327" s="275">
        <f>ROUND(I1327*H1327,2)</f>
        <v>0</v>
      </c>
      <c r="K1327" s="271" t="s">
        <v>151</v>
      </c>
      <c r="L1327" s="276"/>
      <c r="M1327" s="277" t="s">
        <v>19</v>
      </c>
      <c r="N1327" s="278" t="s">
        <v>46</v>
      </c>
      <c r="O1327" s="87"/>
      <c r="P1327" s="216">
        <f>O1327*H1327</f>
        <v>0</v>
      </c>
      <c r="Q1327" s="216">
        <v>0.00040000000000000002</v>
      </c>
      <c r="R1327" s="216">
        <f>Q1327*H1327</f>
        <v>0.0032000000000000002</v>
      </c>
      <c r="S1327" s="216">
        <v>0</v>
      </c>
      <c r="T1327" s="217">
        <f>S1327*H1327</f>
        <v>0</v>
      </c>
      <c r="U1327" s="41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R1327" s="218" t="s">
        <v>391</v>
      </c>
      <c r="AT1327" s="218" t="s">
        <v>223</v>
      </c>
      <c r="AU1327" s="218" t="s">
        <v>85</v>
      </c>
      <c r="AY1327" s="20" t="s">
        <v>145</v>
      </c>
      <c r="BE1327" s="219">
        <f>IF(N1327="základní",J1327,0)</f>
        <v>0</v>
      </c>
      <c r="BF1327" s="219">
        <f>IF(N1327="snížená",J1327,0)</f>
        <v>0</v>
      </c>
      <c r="BG1327" s="219">
        <f>IF(N1327="zákl. přenesená",J1327,0)</f>
        <v>0</v>
      </c>
      <c r="BH1327" s="219">
        <f>IF(N1327="sníž. přenesená",J1327,0)</f>
        <v>0</v>
      </c>
      <c r="BI1327" s="219">
        <f>IF(N1327="nulová",J1327,0)</f>
        <v>0</v>
      </c>
      <c r="BJ1327" s="20" t="s">
        <v>83</v>
      </c>
      <c r="BK1327" s="219">
        <f>ROUND(I1327*H1327,2)</f>
        <v>0</v>
      </c>
      <c r="BL1327" s="20" t="s">
        <v>261</v>
      </c>
      <c r="BM1327" s="218" t="s">
        <v>1616</v>
      </c>
    </row>
    <row r="1328" s="2" customFormat="1" ht="16.5" customHeight="1">
      <c r="A1328" s="41"/>
      <c r="B1328" s="42"/>
      <c r="C1328" s="207" t="s">
        <v>1617</v>
      </c>
      <c r="D1328" s="207" t="s">
        <v>147</v>
      </c>
      <c r="E1328" s="208" t="s">
        <v>1618</v>
      </c>
      <c r="F1328" s="209" t="s">
        <v>1619</v>
      </c>
      <c r="G1328" s="210" t="s">
        <v>240</v>
      </c>
      <c r="H1328" s="211">
        <v>1</v>
      </c>
      <c r="I1328" s="212"/>
      <c r="J1328" s="213">
        <f>ROUND(I1328*H1328,2)</f>
        <v>0</v>
      </c>
      <c r="K1328" s="209" t="s">
        <v>151</v>
      </c>
      <c r="L1328" s="47"/>
      <c r="M1328" s="214" t="s">
        <v>19</v>
      </c>
      <c r="N1328" s="215" t="s">
        <v>46</v>
      </c>
      <c r="O1328" s="87"/>
      <c r="P1328" s="216">
        <f>O1328*H1328</f>
        <v>0</v>
      </c>
      <c r="Q1328" s="216">
        <v>0</v>
      </c>
      <c r="R1328" s="216">
        <f>Q1328*H1328</f>
        <v>0</v>
      </c>
      <c r="S1328" s="216">
        <v>0</v>
      </c>
      <c r="T1328" s="217">
        <f>S1328*H1328</f>
        <v>0</v>
      </c>
      <c r="U1328" s="41"/>
      <c r="V1328" s="41"/>
      <c r="W1328" s="41"/>
      <c r="X1328" s="41"/>
      <c r="Y1328" s="41"/>
      <c r="Z1328" s="41"/>
      <c r="AA1328" s="41"/>
      <c r="AB1328" s="41"/>
      <c r="AC1328" s="41"/>
      <c r="AD1328" s="41"/>
      <c r="AE1328" s="41"/>
      <c r="AR1328" s="218" t="s">
        <v>261</v>
      </c>
      <c r="AT1328" s="218" t="s">
        <v>147</v>
      </c>
      <c r="AU1328" s="218" t="s">
        <v>85</v>
      </c>
      <c r="AY1328" s="20" t="s">
        <v>145</v>
      </c>
      <c r="BE1328" s="219">
        <f>IF(N1328="základní",J1328,0)</f>
        <v>0</v>
      </c>
      <c r="BF1328" s="219">
        <f>IF(N1328="snížená",J1328,0)</f>
        <v>0</v>
      </c>
      <c r="BG1328" s="219">
        <f>IF(N1328="zákl. přenesená",J1328,0)</f>
        <v>0</v>
      </c>
      <c r="BH1328" s="219">
        <f>IF(N1328="sníž. přenesená",J1328,0)</f>
        <v>0</v>
      </c>
      <c r="BI1328" s="219">
        <f>IF(N1328="nulová",J1328,0)</f>
        <v>0</v>
      </c>
      <c r="BJ1328" s="20" t="s">
        <v>83</v>
      </c>
      <c r="BK1328" s="219">
        <f>ROUND(I1328*H1328,2)</f>
        <v>0</v>
      </c>
      <c r="BL1328" s="20" t="s">
        <v>261</v>
      </c>
      <c r="BM1328" s="218" t="s">
        <v>1620</v>
      </c>
    </row>
    <row r="1329" s="2" customFormat="1">
      <c r="A1329" s="41"/>
      <c r="B1329" s="42"/>
      <c r="C1329" s="43"/>
      <c r="D1329" s="220" t="s">
        <v>154</v>
      </c>
      <c r="E1329" s="43"/>
      <c r="F1329" s="221" t="s">
        <v>1621</v>
      </c>
      <c r="G1329" s="43"/>
      <c r="H1329" s="43"/>
      <c r="I1329" s="222"/>
      <c r="J1329" s="43"/>
      <c r="K1329" s="43"/>
      <c r="L1329" s="47"/>
      <c r="M1329" s="223"/>
      <c r="N1329" s="224"/>
      <c r="O1329" s="87"/>
      <c r="P1329" s="87"/>
      <c r="Q1329" s="87"/>
      <c r="R1329" s="87"/>
      <c r="S1329" s="87"/>
      <c r="T1329" s="88"/>
      <c r="U1329" s="41"/>
      <c r="V1329" s="41"/>
      <c r="W1329" s="41"/>
      <c r="X1329" s="41"/>
      <c r="Y1329" s="41"/>
      <c r="Z1329" s="41"/>
      <c r="AA1329" s="41"/>
      <c r="AB1329" s="41"/>
      <c r="AC1329" s="41"/>
      <c r="AD1329" s="41"/>
      <c r="AE1329" s="41"/>
      <c r="AT1329" s="20" t="s">
        <v>154</v>
      </c>
      <c r="AU1329" s="20" t="s">
        <v>85</v>
      </c>
    </row>
    <row r="1330" s="13" customFormat="1">
      <c r="A1330" s="13"/>
      <c r="B1330" s="225"/>
      <c r="C1330" s="226"/>
      <c r="D1330" s="227" t="s">
        <v>156</v>
      </c>
      <c r="E1330" s="228" t="s">
        <v>19</v>
      </c>
      <c r="F1330" s="229" t="s">
        <v>1572</v>
      </c>
      <c r="G1330" s="226"/>
      <c r="H1330" s="228" t="s">
        <v>19</v>
      </c>
      <c r="I1330" s="230"/>
      <c r="J1330" s="226"/>
      <c r="K1330" s="226"/>
      <c r="L1330" s="231"/>
      <c r="M1330" s="232"/>
      <c r="N1330" s="233"/>
      <c r="O1330" s="233"/>
      <c r="P1330" s="233"/>
      <c r="Q1330" s="233"/>
      <c r="R1330" s="233"/>
      <c r="S1330" s="233"/>
      <c r="T1330" s="234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5" t="s">
        <v>156</v>
      </c>
      <c r="AU1330" s="235" t="s">
        <v>85</v>
      </c>
      <c r="AV1330" s="13" t="s">
        <v>83</v>
      </c>
      <c r="AW1330" s="13" t="s">
        <v>37</v>
      </c>
      <c r="AX1330" s="13" t="s">
        <v>75</v>
      </c>
      <c r="AY1330" s="235" t="s">
        <v>145</v>
      </c>
    </row>
    <row r="1331" s="14" customFormat="1">
      <c r="A1331" s="14"/>
      <c r="B1331" s="236"/>
      <c r="C1331" s="237"/>
      <c r="D1331" s="227" t="s">
        <v>156</v>
      </c>
      <c r="E1331" s="238" t="s">
        <v>19</v>
      </c>
      <c r="F1331" s="239" t="s">
        <v>83</v>
      </c>
      <c r="G1331" s="237"/>
      <c r="H1331" s="240">
        <v>1</v>
      </c>
      <c r="I1331" s="241"/>
      <c r="J1331" s="237"/>
      <c r="K1331" s="237"/>
      <c r="L1331" s="242"/>
      <c r="M1331" s="243"/>
      <c r="N1331" s="244"/>
      <c r="O1331" s="244"/>
      <c r="P1331" s="244"/>
      <c r="Q1331" s="244"/>
      <c r="R1331" s="244"/>
      <c r="S1331" s="244"/>
      <c r="T1331" s="245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46" t="s">
        <v>156</v>
      </c>
      <c r="AU1331" s="246" t="s">
        <v>85</v>
      </c>
      <c r="AV1331" s="14" t="s">
        <v>85</v>
      </c>
      <c r="AW1331" s="14" t="s">
        <v>37</v>
      </c>
      <c r="AX1331" s="14" t="s">
        <v>75</v>
      </c>
      <c r="AY1331" s="246" t="s">
        <v>145</v>
      </c>
    </row>
    <row r="1332" s="16" customFormat="1">
      <c r="A1332" s="16"/>
      <c r="B1332" s="258"/>
      <c r="C1332" s="259"/>
      <c r="D1332" s="227" t="s">
        <v>156</v>
      </c>
      <c r="E1332" s="260" t="s">
        <v>19</v>
      </c>
      <c r="F1332" s="261" t="s">
        <v>166</v>
      </c>
      <c r="G1332" s="259"/>
      <c r="H1332" s="262">
        <v>1</v>
      </c>
      <c r="I1332" s="263"/>
      <c r="J1332" s="259"/>
      <c r="K1332" s="259"/>
      <c r="L1332" s="264"/>
      <c r="M1332" s="265"/>
      <c r="N1332" s="266"/>
      <c r="O1332" s="266"/>
      <c r="P1332" s="266"/>
      <c r="Q1332" s="266"/>
      <c r="R1332" s="266"/>
      <c r="S1332" s="266"/>
      <c r="T1332" s="267"/>
      <c r="U1332" s="16"/>
      <c r="V1332" s="16"/>
      <c r="W1332" s="16"/>
      <c r="X1332" s="16"/>
      <c r="Y1332" s="16"/>
      <c r="Z1332" s="16"/>
      <c r="AA1332" s="16"/>
      <c r="AB1332" s="16"/>
      <c r="AC1332" s="16"/>
      <c r="AD1332" s="16"/>
      <c r="AE1332" s="16"/>
      <c r="AT1332" s="268" t="s">
        <v>156</v>
      </c>
      <c r="AU1332" s="268" t="s">
        <v>85</v>
      </c>
      <c r="AV1332" s="16" t="s">
        <v>152</v>
      </c>
      <c r="AW1332" s="16" t="s">
        <v>37</v>
      </c>
      <c r="AX1332" s="16" t="s">
        <v>83</v>
      </c>
      <c r="AY1332" s="268" t="s">
        <v>145</v>
      </c>
    </row>
    <row r="1333" s="2" customFormat="1" ht="16.5" customHeight="1">
      <c r="A1333" s="41"/>
      <c r="B1333" s="42"/>
      <c r="C1333" s="269" t="s">
        <v>1622</v>
      </c>
      <c r="D1333" s="269" t="s">
        <v>223</v>
      </c>
      <c r="E1333" s="270" t="s">
        <v>1623</v>
      </c>
      <c r="F1333" s="271" t="s">
        <v>1624</v>
      </c>
      <c r="G1333" s="272" t="s">
        <v>240</v>
      </c>
      <c r="H1333" s="273">
        <v>1</v>
      </c>
      <c r="I1333" s="274"/>
      <c r="J1333" s="275">
        <f>ROUND(I1333*H1333,2)</f>
        <v>0</v>
      </c>
      <c r="K1333" s="271" t="s">
        <v>151</v>
      </c>
      <c r="L1333" s="276"/>
      <c r="M1333" s="277" t="s">
        <v>19</v>
      </c>
      <c r="N1333" s="278" t="s">
        <v>46</v>
      </c>
      <c r="O1333" s="87"/>
      <c r="P1333" s="216">
        <f>O1333*H1333</f>
        <v>0</v>
      </c>
      <c r="Q1333" s="216">
        <v>0.00029999999999999997</v>
      </c>
      <c r="R1333" s="216">
        <f>Q1333*H1333</f>
        <v>0.00029999999999999997</v>
      </c>
      <c r="S1333" s="216">
        <v>0</v>
      </c>
      <c r="T1333" s="217">
        <f>S1333*H1333</f>
        <v>0</v>
      </c>
      <c r="U1333" s="41"/>
      <c r="V1333" s="41"/>
      <c r="W1333" s="41"/>
      <c r="X1333" s="41"/>
      <c r="Y1333" s="41"/>
      <c r="Z1333" s="41"/>
      <c r="AA1333" s="41"/>
      <c r="AB1333" s="41"/>
      <c r="AC1333" s="41"/>
      <c r="AD1333" s="41"/>
      <c r="AE1333" s="41"/>
      <c r="AR1333" s="218" t="s">
        <v>391</v>
      </c>
      <c r="AT1333" s="218" t="s">
        <v>223</v>
      </c>
      <c r="AU1333" s="218" t="s">
        <v>85</v>
      </c>
      <c r="AY1333" s="20" t="s">
        <v>145</v>
      </c>
      <c r="BE1333" s="219">
        <f>IF(N1333="základní",J1333,0)</f>
        <v>0</v>
      </c>
      <c r="BF1333" s="219">
        <f>IF(N1333="snížená",J1333,0)</f>
        <v>0</v>
      </c>
      <c r="BG1333" s="219">
        <f>IF(N1333="zákl. přenesená",J1333,0)</f>
        <v>0</v>
      </c>
      <c r="BH1333" s="219">
        <f>IF(N1333="sníž. přenesená",J1333,0)</f>
        <v>0</v>
      </c>
      <c r="BI1333" s="219">
        <f>IF(N1333="nulová",J1333,0)</f>
        <v>0</v>
      </c>
      <c r="BJ1333" s="20" t="s">
        <v>83</v>
      </c>
      <c r="BK1333" s="219">
        <f>ROUND(I1333*H1333,2)</f>
        <v>0</v>
      </c>
      <c r="BL1333" s="20" t="s">
        <v>261</v>
      </c>
      <c r="BM1333" s="218" t="s">
        <v>1625</v>
      </c>
    </row>
    <row r="1334" s="2" customFormat="1" ht="21.75" customHeight="1">
      <c r="A1334" s="41"/>
      <c r="B1334" s="42"/>
      <c r="C1334" s="207" t="s">
        <v>1626</v>
      </c>
      <c r="D1334" s="207" t="s">
        <v>147</v>
      </c>
      <c r="E1334" s="208" t="s">
        <v>1627</v>
      </c>
      <c r="F1334" s="209" t="s">
        <v>1628</v>
      </c>
      <c r="G1334" s="210" t="s">
        <v>313</v>
      </c>
      <c r="H1334" s="211">
        <v>52</v>
      </c>
      <c r="I1334" s="212"/>
      <c r="J1334" s="213">
        <f>ROUND(I1334*H1334,2)</f>
        <v>0</v>
      </c>
      <c r="K1334" s="209" t="s">
        <v>151</v>
      </c>
      <c r="L1334" s="47"/>
      <c r="M1334" s="214" t="s">
        <v>19</v>
      </c>
      <c r="N1334" s="215" t="s">
        <v>46</v>
      </c>
      <c r="O1334" s="87"/>
      <c r="P1334" s="216">
        <f>O1334*H1334</f>
        <v>0</v>
      </c>
      <c r="Q1334" s="216">
        <v>0</v>
      </c>
      <c r="R1334" s="216">
        <f>Q1334*H1334</f>
        <v>0</v>
      </c>
      <c r="S1334" s="216">
        <v>0</v>
      </c>
      <c r="T1334" s="217">
        <f>S1334*H1334</f>
        <v>0</v>
      </c>
      <c r="U1334" s="41"/>
      <c r="V1334" s="41"/>
      <c r="W1334" s="41"/>
      <c r="X1334" s="41"/>
      <c r="Y1334" s="41"/>
      <c r="Z1334" s="41"/>
      <c r="AA1334" s="41"/>
      <c r="AB1334" s="41"/>
      <c r="AC1334" s="41"/>
      <c r="AD1334" s="41"/>
      <c r="AE1334" s="41"/>
      <c r="AR1334" s="218" t="s">
        <v>261</v>
      </c>
      <c r="AT1334" s="218" t="s">
        <v>147</v>
      </c>
      <c r="AU1334" s="218" t="s">
        <v>85</v>
      </c>
      <c r="AY1334" s="20" t="s">
        <v>145</v>
      </c>
      <c r="BE1334" s="219">
        <f>IF(N1334="základní",J1334,0)</f>
        <v>0</v>
      </c>
      <c r="BF1334" s="219">
        <f>IF(N1334="snížená",J1334,0)</f>
        <v>0</v>
      </c>
      <c r="BG1334" s="219">
        <f>IF(N1334="zákl. přenesená",J1334,0)</f>
        <v>0</v>
      </c>
      <c r="BH1334" s="219">
        <f>IF(N1334="sníž. přenesená",J1334,0)</f>
        <v>0</v>
      </c>
      <c r="BI1334" s="219">
        <f>IF(N1334="nulová",J1334,0)</f>
        <v>0</v>
      </c>
      <c r="BJ1334" s="20" t="s">
        <v>83</v>
      </c>
      <c r="BK1334" s="219">
        <f>ROUND(I1334*H1334,2)</f>
        <v>0</v>
      </c>
      <c r="BL1334" s="20" t="s">
        <v>261</v>
      </c>
      <c r="BM1334" s="218" t="s">
        <v>1629</v>
      </c>
    </row>
    <row r="1335" s="2" customFormat="1">
      <c r="A1335" s="41"/>
      <c r="B1335" s="42"/>
      <c r="C1335" s="43"/>
      <c r="D1335" s="220" t="s">
        <v>154</v>
      </c>
      <c r="E1335" s="43"/>
      <c r="F1335" s="221" t="s">
        <v>1630</v>
      </c>
      <c r="G1335" s="43"/>
      <c r="H1335" s="43"/>
      <c r="I1335" s="222"/>
      <c r="J1335" s="43"/>
      <c r="K1335" s="43"/>
      <c r="L1335" s="47"/>
      <c r="M1335" s="223"/>
      <c r="N1335" s="224"/>
      <c r="O1335" s="87"/>
      <c r="P1335" s="87"/>
      <c r="Q1335" s="87"/>
      <c r="R1335" s="87"/>
      <c r="S1335" s="87"/>
      <c r="T1335" s="88"/>
      <c r="U1335" s="41"/>
      <c r="V1335" s="41"/>
      <c r="W1335" s="41"/>
      <c r="X1335" s="41"/>
      <c r="Y1335" s="41"/>
      <c r="Z1335" s="41"/>
      <c r="AA1335" s="41"/>
      <c r="AB1335" s="41"/>
      <c r="AC1335" s="41"/>
      <c r="AD1335" s="41"/>
      <c r="AE1335" s="41"/>
      <c r="AT1335" s="20" t="s">
        <v>154</v>
      </c>
      <c r="AU1335" s="20" t="s">
        <v>85</v>
      </c>
    </row>
    <row r="1336" s="13" customFormat="1">
      <c r="A1336" s="13"/>
      <c r="B1336" s="225"/>
      <c r="C1336" s="226"/>
      <c r="D1336" s="227" t="s">
        <v>156</v>
      </c>
      <c r="E1336" s="228" t="s">
        <v>19</v>
      </c>
      <c r="F1336" s="229" t="s">
        <v>1554</v>
      </c>
      <c r="G1336" s="226"/>
      <c r="H1336" s="228" t="s">
        <v>19</v>
      </c>
      <c r="I1336" s="230"/>
      <c r="J1336" s="226"/>
      <c r="K1336" s="226"/>
      <c r="L1336" s="231"/>
      <c r="M1336" s="232"/>
      <c r="N1336" s="233"/>
      <c r="O1336" s="233"/>
      <c r="P1336" s="233"/>
      <c r="Q1336" s="233"/>
      <c r="R1336" s="233"/>
      <c r="S1336" s="233"/>
      <c r="T1336" s="234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5" t="s">
        <v>156</v>
      </c>
      <c r="AU1336" s="235" t="s">
        <v>85</v>
      </c>
      <c r="AV1336" s="13" t="s">
        <v>83</v>
      </c>
      <c r="AW1336" s="13" t="s">
        <v>37</v>
      </c>
      <c r="AX1336" s="13" t="s">
        <v>75</v>
      </c>
      <c r="AY1336" s="235" t="s">
        <v>145</v>
      </c>
    </row>
    <row r="1337" s="13" customFormat="1">
      <c r="A1337" s="13"/>
      <c r="B1337" s="225"/>
      <c r="C1337" s="226"/>
      <c r="D1337" s="227" t="s">
        <v>156</v>
      </c>
      <c r="E1337" s="228" t="s">
        <v>19</v>
      </c>
      <c r="F1337" s="229" t="s">
        <v>1631</v>
      </c>
      <c r="G1337" s="226"/>
      <c r="H1337" s="228" t="s">
        <v>19</v>
      </c>
      <c r="I1337" s="230"/>
      <c r="J1337" s="226"/>
      <c r="K1337" s="226"/>
      <c r="L1337" s="231"/>
      <c r="M1337" s="232"/>
      <c r="N1337" s="233"/>
      <c r="O1337" s="233"/>
      <c r="P1337" s="233"/>
      <c r="Q1337" s="233"/>
      <c r="R1337" s="233"/>
      <c r="S1337" s="233"/>
      <c r="T1337" s="234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5" t="s">
        <v>156</v>
      </c>
      <c r="AU1337" s="235" t="s">
        <v>85</v>
      </c>
      <c r="AV1337" s="13" t="s">
        <v>83</v>
      </c>
      <c r="AW1337" s="13" t="s">
        <v>37</v>
      </c>
      <c r="AX1337" s="13" t="s">
        <v>75</v>
      </c>
      <c r="AY1337" s="235" t="s">
        <v>145</v>
      </c>
    </row>
    <row r="1338" s="14" customFormat="1">
      <c r="A1338" s="14"/>
      <c r="B1338" s="236"/>
      <c r="C1338" s="237"/>
      <c r="D1338" s="227" t="s">
        <v>156</v>
      </c>
      <c r="E1338" s="238" t="s">
        <v>19</v>
      </c>
      <c r="F1338" s="239" t="s">
        <v>797</v>
      </c>
      <c r="G1338" s="237"/>
      <c r="H1338" s="240">
        <v>2</v>
      </c>
      <c r="I1338" s="241"/>
      <c r="J1338" s="237"/>
      <c r="K1338" s="237"/>
      <c r="L1338" s="242"/>
      <c r="M1338" s="243"/>
      <c r="N1338" s="244"/>
      <c r="O1338" s="244"/>
      <c r="P1338" s="244"/>
      <c r="Q1338" s="244"/>
      <c r="R1338" s="244"/>
      <c r="S1338" s="244"/>
      <c r="T1338" s="245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46" t="s">
        <v>156</v>
      </c>
      <c r="AU1338" s="246" t="s">
        <v>85</v>
      </c>
      <c r="AV1338" s="14" t="s">
        <v>85</v>
      </c>
      <c r="AW1338" s="14" t="s">
        <v>37</v>
      </c>
      <c r="AX1338" s="14" t="s">
        <v>75</v>
      </c>
      <c r="AY1338" s="246" t="s">
        <v>145</v>
      </c>
    </row>
    <row r="1339" s="13" customFormat="1">
      <c r="A1339" s="13"/>
      <c r="B1339" s="225"/>
      <c r="C1339" s="226"/>
      <c r="D1339" s="227" t="s">
        <v>156</v>
      </c>
      <c r="E1339" s="228" t="s">
        <v>19</v>
      </c>
      <c r="F1339" s="229" t="s">
        <v>1632</v>
      </c>
      <c r="G1339" s="226"/>
      <c r="H1339" s="228" t="s">
        <v>19</v>
      </c>
      <c r="I1339" s="230"/>
      <c r="J1339" s="226"/>
      <c r="K1339" s="226"/>
      <c r="L1339" s="231"/>
      <c r="M1339" s="232"/>
      <c r="N1339" s="233"/>
      <c r="O1339" s="233"/>
      <c r="P1339" s="233"/>
      <c r="Q1339" s="233"/>
      <c r="R1339" s="233"/>
      <c r="S1339" s="233"/>
      <c r="T1339" s="234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5" t="s">
        <v>156</v>
      </c>
      <c r="AU1339" s="235" t="s">
        <v>85</v>
      </c>
      <c r="AV1339" s="13" t="s">
        <v>83</v>
      </c>
      <c r="AW1339" s="13" t="s">
        <v>37</v>
      </c>
      <c r="AX1339" s="13" t="s">
        <v>75</v>
      </c>
      <c r="AY1339" s="235" t="s">
        <v>145</v>
      </c>
    </row>
    <row r="1340" s="14" customFormat="1">
      <c r="A1340" s="14"/>
      <c r="B1340" s="236"/>
      <c r="C1340" s="237"/>
      <c r="D1340" s="227" t="s">
        <v>156</v>
      </c>
      <c r="E1340" s="238" t="s">
        <v>19</v>
      </c>
      <c r="F1340" s="239" t="s">
        <v>1633</v>
      </c>
      <c r="G1340" s="237"/>
      <c r="H1340" s="240">
        <v>35</v>
      </c>
      <c r="I1340" s="241"/>
      <c r="J1340" s="237"/>
      <c r="K1340" s="237"/>
      <c r="L1340" s="242"/>
      <c r="M1340" s="243"/>
      <c r="N1340" s="244"/>
      <c r="O1340" s="244"/>
      <c r="P1340" s="244"/>
      <c r="Q1340" s="244"/>
      <c r="R1340" s="244"/>
      <c r="S1340" s="244"/>
      <c r="T1340" s="245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46" t="s">
        <v>156</v>
      </c>
      <c r="AU1340" s="246" t="s">
        <v>85</v>
      </c>
      <c r="AV1340" s="14" t="s">
        <v>85</v>
      </c>
      <c r="AW1340" s="14" t="s">
        <v>37</v>
      </c>
      <c r="AX1340" s="14" t="s">
        <v>75</v>
      </c>
      <c r="AY1340" s="246" t="s">
        <v>145</v>
      </c>
    </row>
    <row r="1341" s="15" customFormat="1">
      <c r="A1341" s="15"/>
      <c r="B1341" s="247"/>
      <c r="C1341" s="248"/>
      <c r="D1341" s="227" t="s">
        <v>156</v>
      </c>
      <c r="E1341" s="249" t="s">
        <v>19</v>
      </c>
      <c r="F1341" s="250" t="s">
        <v>161</v>
      </c>
      <c r="G1341" s="248"/>
      <c r="H1341" s="251">
        <v>37</v>
      </c>
      <c r="I1341" s="252"/>
      <c r="J1341" s="248"/>
      <c r="K1341" s="248"/>
      <c r="L1341" s="253"/>
      <c r="M1341" s="254"/>
      <c r="N1341" s="255"/>
      <c r="O1341" s="255"/>
      <c r="P1341" s="255"/>
      <c r="Q1341" s="255"/>
      <c r="R1341" s="255"/>
      <c r="S1341" s="255"/>
      <c r="T1341" s="256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57" t="s">
        <v>156</v>
      </c>
      <c r="AU1341" s="257" t="s">
        <v>85</v>
      </c>
      <c r="AV1341" s="15" t="s">
        <v>162</v>
      </c>
      <c r="AW1341" s="15" t="s">
        <v>37</v>
      </c>
      <c r="AX1341" s="15" t="s">
        <v>75</v>
      </c>
      <c r="AY1341" s="257" t="s">
        <v>145</v>
      </c>
    </row>
    <row r="1342" s="13" customFormat="1">
      <c r="A1342" s="13"/>
      <c r="B1342" s="225"/>
      <c r="C1342" s="226"/>
      <c r="D1342" s="227" t="s">
        <v>156</v>
      </c>
      <c r="E1342" s="228" t="s">
        <v>19</v>
      </c>
      <c r="F1342" s="229" t="s">
        <v>1556</v>
      </c>
      <c r="G1342" s="226"/>
      <c r="H1342" s="228" t="s">
        <v>19</v>
      </c>
      <c r="I1342" s="230"/>
      <c r="J1342" s="226"/>
      <c r="K1342" s="226"/>
      <c r="L1342" s="231"/>
      <c r="M1342" s="232"/>
      <c r="N1342" s="233"/>
      <c r="O1342" s="233"/>
      <c r="P1342" s="233"/>
      <c r="Q1342" s="233"/>
      <c r="R1342" s="233"/>
      <c r="S1342" s="233"/>
      <c r="T1342" s="234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5" t="s">
        <v>156</v>
      </c>
      <c r="AU1342" s="235" t="s">
        <v>85</v>
      </c>
      <c r="AV1342" s="13" t="s">
        <v>83</v>
      </c>
      <c r="AW1342" s="13" t="s">
        <v>37</v>
      </c>
      <c r="AX1342" s="13" t="s">
        <v>75</v>
      </c>
      <c r="AY1342" s="235" t="s">
        <v>145</v>
      </c>
    </row>
    <row r="1343" s="13" customFormat="1">
      <c r="A1343" s="13"/>
      <c r="B1343" s="225"/>
      <c r="C1343" s="226"/>
      <c r="D1343" s="227" t="s">
        <v>156</v>
      </c>
      <c r="E1343" s="228" t="s">
        <v>19</v>
      </c>
      <c r="F1343" s="229" t="s">
        <v>1631</v>
      </c>
      <c r="G1343" s="226"/>
      <c r="H1343" s="228" t="s">
        <v>19</v>
      </c>
      <c r="I1343" s="230"/>
      <c r="J1343" s="226"/>
      <c r="K1343" s="226"/>
      <c r="L1343" s="231"/>
      <c r="M1343" s="232"/>
      <c r="N1343" s="233"/>
      <c r="O1343" s="233"/>
      <c r="P1343" s="233"/>
      <c r="Q1343" s="233"/>
      <c r="R1343" s="233"/>
      <c r="S1343" s="233"/>
      <c r="T1343" s="234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5" t="s">
        <v>156</v>
      </c>
      <c r="AU1343" s="235" t="s">
        <v>85</v>
      </c>
      <c r="AV1343" s="13" t="s">
        <v>83</v>
      </c>
      <c r="AW1343" s="13" t="s">
        <v>37</v>
      </c>
      <c r="AX1343" s="13" t="s">
        <v>75</v>
      </c>
      <c r="AY1343" s="235" t="s">
        <v>145</v>
      </c>
    </row>
    <row r="1344" s="14" customFormat="1">
      <c r="A1344" s="14"/>
      <c r="B1344" s="236"/>
      <c r="C1344" s="237"/>
      <c r="D1344" s="227" t="s">
        <v>156</v>
      </c>
      <c r="E1344" s="238" t="s">
        <v>19</v>
      </c>
      <c r="F1344" s="239" t="s">
        <v>937</v>
      </c>
      <c r="G1344" s="237"/>
      <c r="H1344" s="240">
        <v>1</v>
      </c>
      <c r="I1344" s="241"/>
      <c r="J1344" s="237"/>
      <c r="K1344" s="237"/>
      <c r="L1344" s="242"/>
      <c r="M1344" s="243"/>
      <c r="N1344" s="244"/>
      <c r="O1344" s="244"/>
      <c r="P1344" s="244"/>
      <c r="Q1344" s="244"/>
      <c r="R1344" s="244"/>
      <c r="S1344" s="244"/>
      <c r="T1344" s="245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46" t="s">
        <v>156</v>
      </c>
      <c r="AU1344" s="246" t="s">
        <v>85</v>
      </c>
      <c r="AV1344" s="14" t="s">
        <v>85</v>
      </c>
      <c r="AW1344" s="14" t="s">
        <v>37</v>
      </c>
      <c r="AX1344" s="14" t="s">
        <v>75</v>
      </c>
      <c r="AY1344" s="246" t="s">
        <v>145</v>
      </c>
    </row>
    <row r="1345" s="13" customFormat="1">
      <c r="A1345" s="13"/>
      <c r="B1345" s="225"/>
      <c r="C1345" s="226"/>
      <c r="D1345" s="227" t="s">
        <v>156</v>
      </c>
      <c r="E1345" s="228" t="s">
        <v>19</v>
      </c>
      <c r="F1345" s="229" t="s">
        <v>1632</v>
      </c>
      <c r="G1345" s="226"/>
      <c r="H1345" s="228" t="s">
        <v>19</v>
      </c>
      <c r="I1345" s="230"/>
      <c r="J1345" s="226"/>
      <c r="K1345" s="226"/>
      <c r="L1345" s="231"/>
      <c r="M1345" s="232"/>
      <c r="N1345" s="233"/>
      <c r="O1345" s="233"/>
      <c r="P1345" s="233"/>
      <c r="Q1345" s="233"/>
      <c r="R1345" s="233"/>
      <c r="S1345" s="233"/>
      <c r="T1345" s="234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5" t="s">
        <v>156</v>
      </c>
      <c r="AU1345" s="235" t="s">
        <v>85</v>
      </c>
      <c r="AV1345" s="13" t="s">
        <v>83</v>
      </c>
      <c r="AW1345" s="13" t="s">
        <v>37</v>
      </c>
      <c r="AX1345" s="13" t="s">
        <v>75</v>
      </c>
      <c r="AY1345" s="235" t="s">
        <v>145</v>
      </c>
    </row>
    <row r="1346" s="14" customFormat="1">
      <c r="A1346" s="14"/>
      <c r="B1346" s="236"/>
      <c r="C1346" s="237"/>
      <c r="D1346" s="227" t="s">
        <v>156</v>
      </c>
      <c r="E1346" s="238" t="s">
        <v>19</v>
      </c>
      <c r="F1346" s="239" t="s">
        <v>1634</v>
      </c>
      <c r="G1346" s="237"/>
      <c r="H1346" s="240">
        <v>14</v>
      </c>
      <c r="I1346" s="241"/>
      <c r="J1346" s="237"/>
      <c r="K1346" s="237"/>
      <c r="L1346" s="242"/>
      <c r="M1346" s="243"/>
      <c r="N1346" s="244"/>
      <c r="O1346" s="244"/>
      <c r="P1346" s="244"/>
      <c r="Q1346" s="244"/>
      <c r="R1346" s="244"/>
      <c r="S1346" s="244"/>
      <c r="T1346" s="245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46" t="s">
        <v>156</v>
      </c>
      <c r="AU1346" s="246" t="s">
        <v>85</v>
      </c>
      <c r="AV1346" s="14" t="s">
        <v>85</v>
      </c>
      <c r="AW1346" s="14" t="s">
        <v>37</v>
      </c>
      <c r="AX1346" s="14" t="s">
        <v>75</v>
      </c>
      <c r="AY1346" s="246" t="s">
        <v>145</v>
      </c>
    </row>
    <row r="1347" s="15" customFormat="1">
      <c r="A1347" s="15"/>
      <c r="B1347" s="247"/>
      <c r="C1347" s="248"/>
      <c r="D1347" s="227" t="s">
        <v>156</v>
      </c>
      <c r="E1347" s="249" t="s">
        <v>19</v>
      </c>
      <c r="F1347" s="250" t="s">
        <v>161</v>
      </c>
      <c r="G1347" s="248"/>
      <c r="H1347" s="251">
        <v>15</v>
      </c>
      <c r="I1347" s="252"/>
      <c r="J1347" s="248"/>
      <c r="K1347" s="248"/>
      <c r="L1347" s="253"/>
      <c r="M1347" s="254"/>
      <c r="N1347" s="255"/>
      <c r="O1347" s="255"/>
      <c r="P1347" s="255"/>
      <c r="Q1347" s="255"/>
      <c r="R1347" s="255"/>
      <c r="S1347" s="255"/>
      <c r="T1347" s="256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57" t="s">
        <v>156</v>
      </c>
      <c r="AU1347" s="257" t="s">
        <v>85</v>
      </c>
      <c r="AV1347" s="15" t="s">
        <v>162</v>
      </c>
      <c r="AW1347" s="15" t="s">
        <v>37</v>
      </c>
      <c r="AX1347" s="15" t="s">
        <v>75</v>
      </c>
      <c r="AY1347" s="257" t="s">
        <v>145</v>
      </c>
    </row>
    <row r="1348" s="16" customFormat="1">
      <c r="A1348" s="16"/>
      <c r="B1348" s="258"/>
      <c r="C1348" s="259"/>
      <c r="D1348" s="227" t="s">
        <v>156</v>
      </c>
      <c r="E1348" s="260" t="s">
        <v>19</v>
      </c>
      <c r="F1348" s="261" t="s">
        <v>166</v>
      </c>
      <c r="G1348" s="259"/>
      <c r="H1348" s="262">
        <v>52</v>
      </c>
      <c r="I1348" s="263"/>
      <c r="J1348" s="259"/>
      <c r="K1348" s="259"/>
      <c r="L1348" s="264"/>
      <c r="M1348" s="265"/>
      <c r="N1348" s="266"/>
      <c r="O1348" s="266"/>
      <c r="P1348" s="266"/>
      <c r="Q1348" s="266"/>
      <c r="R1348" s="266"/>
      <c r="S1348" s="266"/>
      <c r="T1348" s="267"/>
      <c r="U1348" s="16"/>
      <c r="V1348" s="16"/>
      <c r="W1348" s="16"/>
      <c r="X1348" s="16"/>
      <c r="Y1348" s="16"/>
      <c r="Z1348" s="16"/>
      <c r="AA1348" s="16"/>
      <c r="AB1348" s="16"/>
      <c r="AC1348" s="16"/>
      <c r="AD1348" s="16"/>
      <c r="AE1348" s="16"/>
      <c r="AT1348" s="268" t="s">
        <v>156</v>
      </c>
      <c r="AU1348" s="268" t="s">
        <v>85</v>
      </c>
      <c r="AV1348" s="16" t="s">
        <v>152</v>
      </c>
      <c r="AW1348" s="16" t="s">
        <v>37</v>
      </c>
      <c r="AX1348" s="16" t="s">
        <v>83</v>
      </c>
      <c r="AY1348" s="268" t="s">
        <v>145</v>
      </c>
    </row>
    <row r="1349" s="2" customFormat="1" ht="16.5" customHeight="1">
      <c r="A1349" s="41"/>
      <c r="B1349" s="42"/>
      <c r="C1349" s="269" t="s">
        <v>1635</v>
      </c>
      <c r="D1349" s="269" t="s">
        <v>223</v>
      </c>
      <c r="E1349" s="270" t="s">
        <v>1636</v>
      </c>
      <c r="F1349" s="271" t="s">
        <v>1637</v>
      </c>
      <c r="G1349" s="272" t="s">
        <v>313</v>
      </c>
      <c r="H1349" s="273">
        <v>3.6000000000000001</v>
      </c>
      <c r="I1349" s="274"/>
      <c r="J1349" s="275">
        <f>ROUND(I1349*H1349,2)</f>
        <v>0</v>
      </c>
      <c r="K1349" s="271" t="s">
        <v>151</v>
      </c>
      <c r="L1349" s="276"/>
      <c r="M1349" s="277" t="s">
        <v>19</v>
      </c>
      <c r="N1349" s="278" t="s">
        <v>46</v>
      </c>
      <c r="O1349" s="87"/>
      <c r="P1349" s="216">
        <f>O1349*H1349</f>
        <v>0</v>
      </c>
      <c r="Q1349" s="216">
        <v>0.0011999999999999999</v>
      </c>
      <c r="R1349" s="216">
        <f>Q1349*H1349</f>
        <v>0.0043200000000000001</v>
      </c>
      <c r="S1349" s="216">
        <v>0</v>
      </c>
      <c r="T1349" s="217">
        <f>S1349*H1349</f>
        <v>0</v>
      </c>
      <c r="U1349" s="41"/>
      <c r="V1349" s="41"/>
      <c r="W1349" s="41"/>
      <c r="X1349" s="41"/>
      <c r="Y1349" s="41"/>
      <c r="Z1349" s="41"/>
      <c r="AA1349" s="41"/>
      <c r="AB1349" s="41"/>
      <c r="AC1349" s="41"/>
      <c r="AD1349" s="41"/>
      <c r="AE1349" s="41"/>
      <c r="AR1349" s="218" t="s">
        <v>391</v>
      </c>
      <c r="AT1349" s="218" t="s">
        <v>223</v>
      </c>
      <c r="AU1349" s="218" t="s">
        <v>85</v>
      </c>
      <c r="AY1349" s="20" t="s">
        <v>145</v>
      </c>
      <c r="BE1349" s="219">
        <f>IF(N1349="základní",J1349,0)</f>
        <v>0</v>
      </c>
      <c r="BF1349" s="219">
        <f>IF(N1349="snížená",J1349,0)</f>
        <v>0</v>
      </c>
      <c r="BG1349" s="219">
        <f>IF(N1349="zákl. přenesená",J1349,0)</f>
        <v>0</v>
      </c>
      <c r="BH1349" s="219">
        <f>IF(N1349="sníž. přenesená",J1349,0)</f>
        <v>0</v>
      </c>
      <c r="BI1349" s="219">
        <f>IF(N1349="nulová",J1349,0)</f>
        <v>0</v>
      </c>
      <c r="BJ1349" s="20" t="s">
        <v>83</v>
      </c>
      <c r="BK1349" s="219">
        <f>ROUND(I1349*H1349,2)</f>
        <v>0</v>
      </c>
      <c r="BL1349" s="20" t="s">
        <v>261</v>
      </c>
      <c r="BM1349" s="218" t="s">
        <v>1638</v>
      </c>
    </row>
    <row r="1350" s="13" customFormat="1">
      <c r="A1350" s="13"/>
      <c r="B1350" s="225"/>
      <c r="C1350" s="226"/>
      <c r="D1350" s="227" t="s">
        <v>156</v>
      </c>
      <c r="E1350" s="228" t="s">
        <v>19</v>
      </c>
      <c r="F1350" s="229" t="s">
        <v>1554</v>
      </c>
      <c r="G1350" s="226"/>
      <c r="H1350" s="228" t="s">
        <v>19</v>
      </c>
      <c r="I1350" s="230"/>
      <c r="J1350" s="226"/>
      <c r="K1350" s="226"/>
      <c r="L1350" s="231"/>
      <c r="M1350" s="232"/>
      <c r="N1350" s="233"/>
      <c r="O1350" s="233"/>
      <c r="P1350" s="233"/>
      <c r="Q1350" s="233"/>
      <c r="R1350" s="233"/>
      <c r="S1350" s="233"/>
      <c r="T1350" s="234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5" t="s">
        <v>156</v>
      </c>
      <c r="AU1350" s="235" t="s">
        <v>85</v>
      </c>
      <c r="AV1350" s="13" t="s">
        <v>83</v>
      </c>
      <c r="AW1350" s="13" t="s">
        <v>37</v>
      </c>
      <c r="AX1350" s="13" t="s">
        <v>75</v>
      </c>
      <c r="AY1350" s="235" t="s">
        <v>145</v>
      </c>
    </row>
    <row r="1351" s="14" customFormat="1">
      <c r="A1351" s="14"/>
      <c r="B1351" s="236"/>
      <c r="C1351" s="237"/>
      <c r="D1351" s="227" t="s">
        <v>156</v>
      </c>
      <c r="E1351" s="238" t="s">
        <v>19</v>
      </c>
      <c r="F1351" s="239" t="s">
        <v>797</v>
      </c>
      <c r="G1351" s="237"/>
      <c r="H1351" s="240">
        <v>2</v>
      </c>
      <c r="I1351" s="241"/>
      <c r="J1351" s="237"/>
      <c r="K1351" s="237"/>
      <c r="L1351" s="242"/>
      <c r="M1351" s="243"/>
      <c r="N1351" s="244"/>
      <c r="O1351" s="244"/>
      <c r="P1351" s="244"/>
      <c r="Q1351" s="244"/>
      <c r="R1351" s="244"/>
      <c r="S1351" s="244"/>
      <c r="T1351" s="245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6" t="s">
        <v>156</v>
      </c>
      <c r="AU1351" s="246" t="s">
        <v>85</v>
      </c>
      <c r="AV1351" s="14" t="s">
        <v>85</v>
      </c>
      <c r="AW1351" s="14" t="s">
        <v>37</v>
      </c>
      <c r="AX1351" s="14" t="s">
        <v>75</v>
      </c>
      <c r="AY1351" s="246" t="s">
        <v>145</v>
      </c>
    </row>
    <row r="1352" s="15" customFormat="1">
      <c r="A1352" s="15"/>
      <c r="B1352" s="247"/>
      <c r="C1352" s="248"/>
      <c r="D1352" s="227" t="s">
        <v>156</v>
      </c>
      <c r="E1352" s="249" t="s">
        <v>19</v>
      </c>
      <c r="F1352" s="250" t="s">
        <v>161</v>
      </c>
      <c r="G1352" s="248"/>
      <c r="H1352" s="251">
        <v>2</v>
      </c>
      <c r="I1352" s="252"/>
      <c r="J1352" s="248"/>
      <c r="K1352" s="248"/>
      <c r="L1352" s="253"/>
      <c r="M1352" s="254"/>
      <c r="N1352" s="255"/>
      <c r="O1352" s="255"/>
      <c r="P1352" s="255"/>
      <c r="Q1352" s="255"/>
      <c r="R1352" s="255"/>
      <c r="S1352" s="255"/>
      <c r="T1352" s="256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57" t="s">
        <v>156</v>
      </c>
      <c r="AU1352" s="257" t="s">
        <v>85</v>
      </c>
      <c r="AV1352" s="15" t="s">
        <v>162</v>
      </c>
      <c r="AW1352" s="15" t="s">
        <v>37</v>
      </c>
      <c r="AX1352" s="15" t="s">
        <v>75</v>
      </c>
      <c r="AY1352" s="257" t="s">
        <v>145</v>
      </c>
    </row>
    <row r="1353" s="13" customFormat="1">
      <c r="A1353" s="13"/>
      <c r="B1353" s="225"/>
      <c r="C1353" s="226"/>
      <c r="D1353" s="227" t="s">
        <v>156</v>
      </c>
      <c r="E1353" s="228" t="s">
        <v>19</v>
      </c>
      <c r="F1353" s="229" t="s">
        <v>1556</v>
      </c>
      <c r="G1353" s="226"/>
      <c r="H1353" s="228" t="s">
        <v>19</v>
      </c>
      <c r="I1353" s="230"/>
      <c r="J1353" s="226"/>
      <c r="K1353" s="226"/>
      <c r="L1353" s="231"/>
      <c r="M1353" s="232"/>
      <c r="N1353" s="233"/>
      <c r="O1353" s="233"/>
      <c r="P1353" s="233"/>
      <c r="Q1353" s="233"/>
      <c r="R1353" s="233"/>
      <c r="S1353" s="233"/>
      <c r="T1353" s="234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5" t="s">
        <v>156</v>
      </c>
      <c r="AU1353" s="235" t="s">
        <v>85</v>
      </c>
      <c r="AV1353" s="13" t="s">
        <v>83</v>
      </c>
      <c r="AW1353" s="13" t="s">
        <v>37</v>
      </c>
      <c r="AX1353" s="13" t="s">
        <v>75</v>
      </c>
      <c r="AY1353" s="235" t="s">
        <v>145</v>
      </c>
    </row>
    <row r="1354" s="13" customFormat="1">
      <c r="A1354" s="13"/>
      <c r="B1354" s="225"/>
      <c r="C1354" s="226"/>
      <c r="D1354" s="227" t="s">
        <v>156</v>
      </c>
      <c r="E1354" s="228" t="s">
        <v>19</v>
      </c>
      <c r="F1354" s="229" t="s">
        <v>1631</v>
      </c>
      <c r="G1354" s="226"/>
      <c r="H1354" s="228" t="s">
        <v>19</v>
      </c>
      <c r="I1354" s="230"/>
      <c r="J1354" s="226"/>
      <c r="K1354" s="226"/>
      <c r="L1354" s="231"/>
      <c r="M1354" s="232"/>
      <c r="N1354" s="233"/>
      <c r="O1354" s="233"/>
      <c r="P1354" s="233"/>
      <c r="Q1354" s="233"/>
      <c r="R1354" s="233"/>
      <c r="S1354" s="233"/>
      <c r="T1354" s="234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5" t="s">
        <v>156</v>
      </c>
      <c r="AU1354" s="235" t="s">
        <v>85</v>
      </c>
      <c r="AV1354" s="13" t="s">
        <v>83</v>
      </c>
      <c r="AW1354" s="13" t="s">
        <v>37</v>
      </c>
      <c r="AX1354" s="13" t="s">
        <v>75</v>
      </c>
      <c r="AY1354" s="235" t="s">
        <v>145</v>
      </c>
    </row>
    <row r="1355" s="14" customFormat="1">
      <c r="A1355" s="14"/>
      <c r="B1355" s="236"/>
      <c r="C1355" s="237"/>
      <c r="D1355" s="227" t="s">
        <v>156</v>
      </c>
      <c r="E1355" s="238" t="s">
        <v>19</v>
      </c>
      <c r="F1355" s="239" t="s">
        <v>937</v>
      </c>
      <c r="G1355" s="237"/>
      <c r="H1355" s="240">
        <v>1</v>
      </c>
      <c r="I1355" s="241"/>
      <c r="J1355" s="237"/>
      <c r="K1355" s="237"/>
      <c r="L1355" s="242"/>
      <c r="M1355" s="243"/>
      <c r="N1355" s="244"/>
      <c r="O1355" s="244"/>
      <c r="P1355" s="244"/>
      <c r="Q1355" s="244"/>
      <c r="R1355" s="244"/>
      <c r="S1355" s="244"/>
      <c r="T1355" s="245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46" t="s">
        <v>156</v>
      </c>
      <c r="AU1355" s="246" t="s">
        <v>85</v>
      </c>
      <c r="AV1355" s="14" t="s">
        <v>85</v>
      </c>
      <c r="AW1355" s="14" t="s">
        <v>37</v>
      </c>
      <c r="AX1355" s="14" t="s">
        <v>75</v>
      </c>
      <c r="AY1355" s="246" t="s">
        <v>145</v>
      </c>
    </row>
    <row r="1356" s="15" customFormat="1">
      <c r="A1356" s="15"/>
      <c r="B1356" s="247"/>
      <c r="C1356" s="248"/>
      <c r="D1356" s="227" t="s">
        <v>156</v>
      </c>
      <c r="E1356" s="249" t="s">
        <v>19</v>
      </c>
      <c r="F1356" s="250" t="s">
        <v>161</v>
      </c>
      <c r="G1356" s="248"/>
      <c r="H1356" s="251">
        <v>1</v>
      </c>
      <c r="I1356" s="252"/>
      <c r="J1356" s="248"/>
      <c r="K1356" s="248"/>
      <c r="L1356" s="253"/>
      <c r="M1356" s="254"/>
      <c r="N1356" s="255"/>
      <c r="O1356" s="255"/>
      <c r="P1356" s="255"/>
      <c r="Q1356" s="255"/>
      <c r="R1356" s="255"/>
      <c r="S1356" s="255"/>
      <c r="T1356" s="256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57" t="s">
        <v>156</v>
      </c>
      <c r="AU1356" s="257" t="s">
        <v>85</v>
      </c>
      <c r="AV1356" s="15" t="s">
        <v>162</v>
      </c>
      <c r="AW1356" s="15" t="s">
        <v>37</v>
      </c>
      <c r="AX1356" s="15" t="s">
        <v>75</v>
      </c>
      <c r="AY1356" s="257" t="s">
        <v>145</v>
      </c>
    </row>
    <row r="1357" s="16" customFormat="1">
      <c r="A1357" s="16"/>
      <c r="B1357" s="258"/>
      <c r="C1357" s="259"/>
      <c r="D1357" s="227" t="s">
        <v>156</v>
      </c>
      <c r="E1357" s="260" t="s">
        <v>19</v>
      </c>
      <c r="F1357" s="261" t="s">
        <v>166</v>
      </c>
      <c r="G1357" s="259"/>
      <c r="H1357" s="262">
        <v>3</v>
      </c>
      <c r="I1357" s="263"/>
      <c r="J1357" s="259"/>
      <c r="K1357" s="259"/>
      <c r="L1357" s="264"/>
      <c r="M1357" s="265"/>
      <c r="N1357" s="266"/>
      <c r="O1357" s="266"/>
      <c r="P1357" s="266"/>
      <c r="Q1357" s="266"/>
      <c r="R1357" s="266"/>
      <c r="S1357" s="266"/>
      <c r="T1357" s="267"/>
      <c r="U1357" s="16"/>
      <c r="V1357" s="16"/>
      <c r="W1357" s="16"/>
      <c r="X1357" s="16"/>
      <c r="Y1357" s="16"/>
      <c r="Z1357" s="16"/>
      <c r="AA1357" s="16"/>
      <c r="AB1357" s="16"/>
      <c r="AC1357" s="16"/>
      <c r="AD1357" s="16"/>
      <c r="AE1357" s="16"/>
      <c r="AT1357" s="268" t="s">
        <v>156</v>
      </c>
      <c r="AU1357" s="268" t="s">
        <v>85</v>
      </c>
      <c r="AV1357" s="16" t="s">
        <v>152</v>
      </c>
      <c r="AW1357" s="16" t="s">
        <v>37</v>
      </c>
      <c r="AX1357" s="16" t="s">
        <v>83</v>
      </c>
      <c r="AY1357" s="268" t="s">
        <v>145</v>
      </c>
    </row>
    <row r="1358" s="14" customFormat="1">
      <c r="A1358" s="14"/>
      <c r="B1358" s="236"/>
      <c r="C1358" s="237"/>
      <c r="D1358" s="227" t="s">
        <v>156</v>
      </c>
      <c r="E1358" s="237"/>
      <c r="F1358" s="239" t="s">
        <v>1639</v>
      </c>
      <c r="G1358" s="237"/>
      <c r="H1358" s="240">
        <v>3.6000000000000001</v>
      </c>
      <c r="I1358" s="241"/>
      <c r="J1358" s="237"/>
      <c r="K1358" s="237"/>
      <c r="L1358" s="242"/>
      <c r="M1358" s="243"/>
      <c r="N1358" s="244"/>
      <c r="O1358" s="244"/>
      <c r="P1358" s="244"/>
      <c r="Q1358" s="244"/>
      <c r="R1358" s="244"/>
      <c r="S1358" s="244"/>
      <c r="T1358" s="245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46" t="s">
        <v>156</v>
      </c>
      <c r="AU1358" s="246" t="s">
        <v>85</v>
      </c>
      <c r="AV1358" s="14" t="s">
        <v>85</v>
      </c>
      <c r="AW1358" s="14" t="s">
        <v>4</v>
      </c>
      <c r="AX1358" s="14" t="s">
        <v>83</v>
      </c>
      <c r="AY1358" s="246" t="s">
        <v>145</v>
      </c>
    </row>
    <row r="1359" s="2" customFormat="1" ht="16.5" customHeight="1">
      <c r="A1359" s="41"/>
      <c r="B1359" s="42"/>
      <c r="C1359" s="269" t="s">
        <v>1640</v>
      </c>
      <c r="D1359" s="269" t="s">
        <v>223</v>
      </c>
      <c r="E1359" s="270" t="s">
        <v>1641</v>
      </c>
      <c r="F1359" s="271" t="s">
        <v>1642</v>
      </c>
      <c r="G1359" s="272" t="s">
        <v>313</v>
      </c>
      <c r="H1359" s="273">
        <v>49.200000000000003</v>
      </c>
      <c r="I1359" s="274"/>
      <c r="J1359" s="275">
        <f>ROUND(I1359*H1359,2)</f>
        <v>0</v>
      </c>
      <c r="K1359" s="271" t="s">
        <v>151</v>
      </c>
      <c r="L1359" s="276"/>
      <c r="M1359" s="277" t="s">
        <v>19</v>
      </c>
      <c r="N1359" s="278" t="s">
        <v>46</v>
      </c>
      <c r="O1359" s="87"/>
      <c r="P1359" s="216">
        <f>O1359*H1359</f>
        <v>0</v>
      </c>
      <c r="Q1359" s="216">
        <v>0.0015</v>
      </c>
      <c r="R1359" s="216">
        <f>Q1359*H1359</f>
        <v>0.073800000000000004</v>
      </c>
      <c r="S1359" s="216">
        <v>0</v>
      </c>
      <c r="T1359" s="217">
        <f>S1359*H1359</f>
        <v>0</v>
      </c>
      <c r="U1359" s="41"/>
      <c r="V1359" s="41"/>
      <c r="W1359" s="41"/>
      <c r="X1359" s="41"/>
      <c r="Y1359" s="41"/>
      <c r="Z1359" s="41"/>
      <c r="AA1359" s="41"/>
      <c r="AB1359" s="41"/>
      <c r="AC1359" s="41"/>
      <c r="AD1359" s="41"/>
      <c r="AE1359" s="41"/>
      <c r="AR1359" s="218" t="s">
        <v>391</v>
      </c>
      <c r="AT1359" s="218" t="s">
        <v>223</v>
      </c>
      <c r="AU1359" s="218" t="s">
        <v>85</v>
      </c>
      <c r="AY1359" s="20" t="s">
        <v>145</v>
      </c>
      <c r="BE1359" s="219">
        <f>IF(N1359="základní",J1359,0)</f>
        <v>0</v>
      </c>
      <c r="BF1359" s="219">
        <f>IF(N1359="snížená",J1359,0)</f>
        <v>0</v>
      </c>
      <c r="BG1359" s="219">
        <f>IF(N1359="zákl. přenesená",J1359,0)</f>
        <v>0</v>
      </c>
      <c r="BH1359" s="219">
        <f>IF(N1359="sníž. přenesená",J1359,0)</f>
        <v>0</v>
      </c>
      <c r="BI1359" s="219">
        <f>IF(N1359="nulová",J1359,0)</f>
        <v>0</v>
      </c>
      <c r="BJ1359" s="20" t="s">
        <v>83</v>
      </c>
      <c r="BK1359" s="219">
        <f>ROUND(I1359*H1359,2)</f>
        <v>0</v>
      </c>
      <c r="BL1359" s="20" t="s">
        <v>261</v>
      </c>
      <c r="BM1359" s="218" t="s">
        <v>1643</v>
      </c>
    </row>
    <row r="1360" s="13" customFormat="1">
      <c r="A1360" s="13"/>
      <c r="B1360" s="225"/>
      <c r="C1360" s="226"/>
      <c r="D1360" s="227" t="s">
        <v>156</v>
      </c>
      <c r="E1360" s="228" t="s">
        <v>19</v>
      </c>
      <c r="F1360" s="229" t="s">
        <v>1554</v>
      </c>
      <c r="G1360" s="226"/>
      <c r="H1360" s="228" t="s">
        <v>19</v>
      </c>
      <c r="I1360" s="230"/>
      <c r="J1360" s="226"/>
      <c r="K1360" s="226"/>
      <c r="L1360" s="231"/>
      <c r="M1360" s="232"/>
      <c r="N1360" s="233"/>
      <c r="O1360" s="233"/>
      <c r="P1360" s="233"/>
      <c r="Q1360" s="233"/>
      <c r="R1360" s="233"/>
      <c r="S1360" s="233"/>
      <c r="T1360" s="234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5" t="s">
        <v>156</v>
      </c>
      <c r="AU1360" s="235" t="s">
        <v>85</v>
      </c>
      <c r="AV1360" s="13" t="s">
        <v>83</v>
      </c>
      <c r="AW1360" s="13" t="s">
        <v>37</v>
      </c>
      <c r="AX1360" s="13" t="s">
        <v>75</v>
      </c>
      <c r="AY1360" s="235" t="s">
        <v>145</v>
      </c>
    </row>
    <row r="1361" s="14" customFormat="1">
      <c r="A1361" s="14"/>
      <c r="B1361" s="236"/>
      <c r="C1361" s="237"/>
      <c r="D1361" s="227" t="s">
        <v>156</v>
      </c>
      <c r="E1361" s="238" t="s">
        <v>19</v>
      </c>
      <c r="F1361" s="239" t="s">
        <v>1644</v>
      </c>
      <c r="G1361" s="237"/>
      <c r="H1361" s="240">
        <v>6</v>
      </c>
      <c r="I1361" s="241"/>
      <c r="J1361" s="237"/>
      <c r="K1361" s="237"/>
      <c r="L1361" s="242"/>
      <c r="M1361" s="243"/>
      <c r="N1361" s="244"/>
      <c r="O1361" s="244"/>
      <c r="P1361" s="244"/>
      <c r="Q1361" s="244"/>
      <c r="R1361" s="244"/>
      <c r="S1361" s="244"/>
      <c r="T1361" s="245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46" t="s">
        <v>156</v>
      </c>
      <c r="AU1361" s="246" t="s">
        <v>85</v>
      </c>
      <c r="AV1361" s="14" t="s">
        <v>85</v>
      </c>
      <c r="AW1361" s="14" t="s">
        <v>37</v>
      </c>
      <c r="AX1361" s="14" t="s">
        <v>75</v>
      </c>
      <c r="AY1361" s="246" t="s">
        <v>145</v>
      </c>
    </row>
    <row r="1362" s="15" customFormat="1">
      <c r="A1362" s="15"/>
      <c r="B1362" s="247"/>
      <c r="C1362" s="248"/>
      <c r="D1362" s="227" t="s">
        <v>156</v>
      </c>
      <c r="E1362" s="249" t="s">
        <v>19</v>
      </c>
      <c r="F1362" s="250" t="s">
        <v>161</v>
      </c>
      <c r="G1362" s="248"/>
      <c r="H1362" s="251">
        <v>6</v>
      </c>
      <c r="I1362" s="252"/>
      <c r="J1362" s="248"/>
      <c r="K1362" s="248"/>
      <c r="L1362" s="253"/>
      <c r="M1362" s="254"/>
      <c r="N1362" s="255"/>
      <c r="O1362" s="255"/>
      <c r="P1362" s="255"/>
      <c r="Q1362" s="255"/>
      <c r="R1362" s="255"/>
      <c r="S1362" s="255"/>
      <c r="T1362" s="256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57" t="s">
        <v>156</v>
      </c>
      <c r="AU1362" s="257" t="s">
        <v>85</v>
      </c>
      <c r="AV1362" s="15" t="s">
        <v>162</v>
      </c>
      <c r="AW1362" s="15" t="s">
        <v>37</v>
      </c>
      <c r="AX1362" s="15" t="s">
        <v>75</v>
      </c>
      <c r="AY1362" s="257" t="s">
        <v>145</v>
      </c>
    </row>
    <row r="1363" s="13" customFormat="1">
      <c r="A1363" s="13"/>
      <c r="B1363" s="225"/>
      <c r="C1363" s="226"/>
      <c r="D1363" s="227" t="s">
        <v>156</v>
      </c>
      <c r="E1363" s="228" t="s">
        <v>19</v>
      </c>
      <c r="F1363" s="229" t="s">
        <v>1556</v>
      </c>
      <c r="G1363" s="226"/>
      <c r="H1363" s="228" t="s">
        <v>19</v>
      </c>
      <c r="I1363" s="230"/>
      <c r="J1363" s="226"/>
      <c r="K1363" s="226"/>
      <c r="L1363" s="231"/>
      <c r="M1363" s="232"/>
      <c r="N1363" s="233"/>
      <c r="O1363" s="233"/>
      <c r="P1363" s="233"/>
      <c r="Q1363" s="233"/>
      <c r="R1363" s="233"/>
      <c r="S1363" s="233"/>
      <c r="T1363" s="234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5" t="s">
        <v>156</v>
      </c>
      <c r="AU1363" s="235" t="s">
        <v>85</v>
      </c>
      <c r="AV1363" s="13" t="s">
        <v>83</v>
      </c>
      <c r="AW1363" s="13" t="s">
        <v>37</v>
      </c>
      <c r="AX1363" s="13" t="s">
        <v>75</v>
      </c>
      <c r="AY1363" s="235" t="s">
        <v>145</v>
      </c>
    </row>
    <row r="1364" s="13" customFormat="1">
      <c r="A1364" s="13"/>
      <c r="B1364" s="225"/>
      <c r="C1364" s="226"/>
      <c r="D1364" s="227" t="s">
        <v>156</v>
      </c>
      <c r="E1364" s="228" t="s">
        <v>19</v>
      </c>
      <c r="F1364" s="229" t="s">
        <v>1632</v>
      </c>
      <c r="G1364" s="226"/>
      <c r="H1364" s="228" t="s">
        <v>19</v>
      </c>
      <c r="I1364" s="230"/>
      <c r="J1364" s="226"/>
      <c r="K1364" s="226"/>
      <c r="L1364" s="231"/>
      <c r="M1364" s="232"/>
      <c r="N1364" s="233"/>
      <c r="O1364" s="233"/>
      <c r="P1364" s="233"/>
      <c r="Q1364" s="233"/>
      <c r="R1364" s="233"/>
      <c r="S1364" s="233"/>
      <c r="T1364" s="234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5" t="s">
        <v>156</v>
      </c>
      <c r="AU1364" s="235" t="s">
        <v>85</v>
      </c>
      <c r="AV1364" s="13" t="s">
        <v>83</v>
      </c>
      <c r="AW1364" s="13" t="s">
        <v>37</v>
      </c>
      <c r="AX1364" s="13" t="s">
        <v>75</v>
      </c>
      <c r="AY1364" s="235" t="s">
        <v>145</v>
      </c>
    </row>
    <row r="1365" s="14" customFormat="1">
      <c r="A1365" s="14"/>
      <c r="B1365" s="236"/>
      <c r="C1365" s="237"/>
      <c r="D1365" s="227" t="s">
        <v>156</v>
      </c>
      <c r="E1365" s="238" t="s">
        <v>19</v>
      </c>
      <c r="F1365" s="239" t="s">
        <v>1633</v>
      </c>
      <c r="G1365" s="237"/>
      <c r="H1365" s="240">
        <v>35</v>
      </c>
      <c r="I1365" s="241"/>
      <c r="J1365" s="237"/>
      <c r="K1365" s="237"/>
      <c r="L1365" s="242"/>
      <c r="M1365" s="243"/>
      <c r="N1365" s="244"/>
      <c r="O1365" s="244"/>
      <c r="P1365" s="244"/>
      <c r="Q1365" s="244"/>
      <c r="R1365" s="244"/>
      <c r="S1365" s="244"/>
      <c r="T1365" s="245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6" t="s">
        <v>156</v>
      </c>
      <c r="AU1365" s="246" t="s">
        <v>85</v>
      </c>
      <c r="AV1365" s="14" t="s">
        <v>85</v>
      </c>
      <c r="AW1365" s="14" t="s">
        <v>37</v>
      </c>
      <c r="AX1365" s="14" t="s">
        <v>75</v>
      </c>
      <c r="AY1365" s="246" t="s">
        <v>145</v>
      </c>
    </row>
    <row r="1366" s="15" customFormat="1">
      <c r="A1366" s="15"/>
      <c r="B1366" s="247"/>
      <c r="C1366" s="248"/>
      <c r="D1366" s="227" t="s">
        <v>156</v>
      </c>
      <c r="E1366" s="249" t="s">
        <v>19</v>
      </c>
      <c r="F1366" s="250" t="s">
        <v>161</v>
      </c>
      <c r="G1366" s="248"/>
      <c r="H1366" s="251">
        <v>35</v>
      </c>
      <c r="I1366" s="252"/>
      <c r="J1366" s="248"/>
      <c r="K1366" s="248"/>
      <c r="L1366" s="253"/>
      <c r="M1366" s="254"/>
      <c r="N1366" s="255"/>
      <c r="O1366" s="255"/>
      <c r="P1366" s="255"/>
      <c r="Q1366" s="255"/>
      <c r="R1366" s="255"/>
      <c r="S1366" s="255"/>
      <c r="T1366" s="256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57" t="s">
        <v>156</v>
      </c>
      <c r="AU1366" s="257" t="s">
        <v>85</v>
      </c>
      <c r="AV1366" s="15" t="s">
        <v>162</v>
      </c>
      <c r="AW1366" s="15" t="s">
        <v>37</v>
      </c>
      <c r="AX1366" s="15" t="s">
        <v>75</v>
      </c>
      <c r="AY1366" s="257" t="s">
        <v>145</v>
      </c>
    </row>
    <row r="1367" s="16" customFormat="1">
      <c r="A1367" s="16"/>
      <c r="B1367" s="258"/>
      <c r="C1367" s="259"/>
      <c r="D1367" s="227" t="s">
        <v>156</v>
      </c>
      <c r="E1367" s="260" t="s">
        <v>19</v>
      </c>
      <c r="F1367" s="261" t="s">
        <v>166</v>
      </c>
      <c r="G1367" s="259"/>
      <c r="H1367" s="262">
        <v>41</v>
      </c>
      <c r="I1367" s="263"/>
      <c r="J1367" s="259"/>
      <c r="K1367" s="259"/>
      <c r="L1367" s="264"/>
      <c r="M1367" s="265"/>
      <c r="N1367" s="266"/>
      <c r="O1367" s="266"/>
      <c r="P1367" s="266"/>
      <c r="Q1367" s="266"/>
      <c r="R1367" s="266"/>
      <c r="S1367" s="266"/>
      <c r="T1367" s="267"/>
      <c r="U1367" s="16"/>
      <c r="V1367" s="16"/>
      <c r="W1367" s="16"/>
      <c r="X1367" s="16"/>
      <c r="Y1367" s="16"/>
      <c r="Z1367" s="16"/>
      <c r="AA1367" s="16"/>
      <c r="AB1367" s="16"/>
      <c r="AC1367" s="16"/>
      <c r="AD1367" s="16"/>
      <c r="AE1367" s="16"/>
      <c r="AT1367" s="268" t="s">
        <v>156</v>
      </c>
      <c r="AU1367" s="268" t="s">
        <v>85</v>
      </c>
      <c r="AV1367" s="16" t="s">
        <v>152</v>
      </c>
      <c r="AW1367" s="16" t="s">
        <v>37</v>
      </c>
      <c r="AX1367" s="16" t="s">
        <v>83</v>
      </c>
      <c r="AY1367" s="268" t="s">
        <v>145</v>
      </c>
    </row>
    <row r="1368" s="14" customFormat="1">
      <c r="A1368" s="14"/>
      <c r="B1368" s="236"/>
      <c r="C1368" s="237"/>
      <c r="D1368" s="227" t="s">
        <v>156</v>
      </c>
      <c r="E1368" s="237"/>
      <c r="F1368" s="239" t="s">
        <v>1645</v>
      </c>
      <c r="G1368" s="237"/>
      <c r="H1368" s="240">
        <v>49.200000000000003</v>
      </c>
      <c r="I1368" s="241"/>
      <c r="J1368" s="237"/>
      <c r="K1368" s="237"/>
      <c r="L1368" s="242"/>
      <c r="M1368" s="243"/>
      <c r="N1368" s="244"/>
      <c r="O1368" s="244"/>
      <c r="P1368" s="244"/>
      <c r="Q1368" s="244"/>
      <c r="R1368" s="244"/>
      <c r="S1368" s="244"/>
      <c r="T1368" s="245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6" t="s">
        <v>156</v>
      </c>
      <c r="AU1368" s="246" t="s">
        <v>85</v>
      </c>
      <c r="AV1368" s="14" t="s">
        <v>85</v>
      </c>
      <c r="AW1368" s="14" t="s">
        <v>4</v>
      </c>
      <c r="AX1368" s="14" t="s">
        <v>83</v>
      </c>
      <c r="AY1368" s="246" t="s">
        <v>145</v>
      </c>
    </row>
    <row r="1369" s="2" customFormat="1" ht="24.15" customHeight="1">
      <c r="A1369" s="41"/>
      <c r="B1369" s="42"/>
      <c r="C1369" s="207" t="s">
        <v>1646</v>
      </c>
      <c r="D1369" s="207" t="s">
        <v>147</v>
      </c>
      <c r="E1369" s="208" t="s">
        <v>1647</v>
      </c>
      <c r="F1369" s="209" t="s">
        <v>1648</v>
      </c>
      <c r="G1369" s="210" t="s">
        <v>313</v>
      </c>
      <c r="H1369" s="211">
        <v>17</v>
      </c>
      <c r="I1369" s="212"/>
      <c r="J1369" s="213">
        <f>ROUND(I1369*H1369,2)</f>
        <v>0</v>
      </c>
      <c r="K1369" s="209" t="s">
        <v>151</v>
      </c>
      <c r="L1369" s="47"/>
      <c r="M1369" s="214" t="s">
        <v>19</v>
      </c>
      <c r="N1369" s="215" t="s">
        <v>46</v>
      </c>
      <c r="O1369" s="87"/>
      <c r="P1369" s="216">
        <f>O1369*H1369</f>
        <v>0</v>
      </c>
      <c r="Q1369" s="216">
        <v>0</v>
      </c>
      <c r="R1369" s="216">
        <f>Q1369*H1369</f>
        <v>0</v>
      </c>
      <c r="S1369" s="216">
        <v>0</v>
      </c>
      <c r="T1369" s="217">
        <f>S1369*H1369</f>
        <v>0</v>
      </c>
      <c r="U1369" s="41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R1369" s="218" t="s">
        <v>261</v>
      </c>
      <c r="AT1369" s="218" t="s">
        <v>147</v>
      </c>
      <c r="AU1369" s="218" t="s">
        <v>85</v>
      </c>
      <c r="AY1369" s="20" t="s">
        <v>145</v>
      </c>
      <c r="BE1369" s="219">
        <f>IF(N1369="základní",J1369,0)</f>
        <v>0</v>
      </c>
      <c r="BF1369" s="219">
        <f>IF(N1369="snížená",J1369,0)</f>
        <v>0</v>
      </c>
      <c r="BG1369" s="219">
        <f>IF(N1369="zákl. přenesená",J1369,0)</f>
        <v>0</v>
      </c>
      <c r="BH1369" s="219">
        <f>IF(N1369="sníž. přenesená",J1369,0)</f>
        <v>0</v>
      </c>
      <c r="BI1369" s="219">
        <f>IF(N1369="nulová",J1369,0)</f>
        <v>0</v>
      </c>
      <c r="BJ1369" s="20" t="s">
        <v>83</v>
      </c>
      <c r="BK1369" s="219">
        <f>ROUND(I1369*H1369,2)</f>
        <v>0</v>
      </c>
      <c r="BL1369" s="20" t="s">
        <v>261</v>
      </c>
      <c r="BM1369" s="218" t="s">
        <v>1649</v>
      </c>
    </row>
    <row r="1370" s="2" customFormat="1">
      <c r="A1370" s="41"/>
      <c r="B1370" s="42"/>
      <c r="C1370" s="43"/>
      <c r="D1370" s="220" t="s">
        <v>154</v>
      </c>
      <c r="E1370" s="43"/>
      <c r="F1370" s="221" t="s">
        <v>1650</v>
      </c>
      <c r="G1370" s="43"/>
      <c r="H1370" s="43"/>
      <c r="I1370" s="222"/>
      <c r="J1370" s="43"/>
      <c r="K1370" s="43"/>
      <c r="L1370" s="47"/>
      <c r="M1370" s="223"/>
      <c r="N1370" s="224"/>
      <c r="O1370" s="87"/>
      <c r="P1370" s="87"/>
      <c r="Q1370" s="87"/>
      <c r="R1370" s="87"/>
      <c r="S1370" s="87"/>
      <c r="T1370" s="88"/>
      <c r="U1370" s="41"/>
      <c r="V1370" s="41"/>
      <c r="W1370" s="41"/>
      <c r="X1370" s="41"/>
      <c r="Y1370" s="41"/>
      <c r="Z1370" s="41"/>
      <c r="AA1370" s="41"/>
      <c r="AB1370" s="41"/>
      <c r="AC1370" s="41"/>
      <c r="AD1370" s="41"/>
      <c r="AE1370" s="41"/>
      <c r="AT1370" s="20" t="s">
        <v>154</v>
      </c>
      <c r="AU1370" s="20" t="s">
        <v>85</v>
      </c>
    </row>
    <row r="1371" s="13" customFormat="1">
      <c r="A1371" s="13"/>
      <c r="B1371" s="225"/>
      <c r="C1371" s="226"/>
      <c r="D1371" s="227" t="s">
        <v>156</v>
      </c>
      <c r="E1371" s="228" t="s">
        <v>19</v>
      </c>
      <c r="F1371" s="229" t="s">
        <v>1554</v>
      </c>
      <c r="G1371" s="226"/>
      <c r="H1371" s="228" t="s">
        <v>19</v>
      </c>
      <c r="I1371" s="230"/>
      <c r="J1371" s="226"/>
      <c r="K1371" s="226"/>
      <c r="L1371" s="231"/>
      <c r="M1371" s="232"/>
      <c r="N1371" s="233"/>
      <c r="O1371" s="233"/>
      <c r="P1371" s="233"/>
      <c r="Q1371" s="233"/>
      <c r="R1371" s="233"/>
      <c r="S1371" s="233"/>
      <c r="T1371" s="234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5" t="s">
        <v>156</v>
      </c>
      <c r="AU1371" s="235" t="s">
        <v>85</v>
      </c>
      <c r="AV1371" s="13" t="s">
        <v>83</v>
      </c>
      <c r="AW1371" s="13" t="s">
        <v>37</v>
      </c>
      <c r="AX1371" s="13" t="s">
        <v>75</v>
      </c>
      <c r="AY1371" s="235" t="s">
        <v>145</v>
      </c>
    </row>
    <row r="1372" s="13" customFormat="1">
      <c r="A1372" s="13"/>
      <c r="B1372" s="225"/>
      <c r="C1372" s="226"/>
      <c r="D1372" s="227" t="s">
        <v>156</v>
      </c>
      <c r="E1372" s="228" t="s">
        <v>19</v>
      </c>
      <c r="F1372" s="229" t="s">
        <v>1651</v>
      </c>
      <c r="G1372" s="226"/>
      <c r="H1372" s="228" t="s">
        <v>19</v>
      </c>
      <c r="I1372" s="230"/>
      <c r="J1372" s="226"/>
      <c r="K1372" s="226"/>
      <c r="L1372" s="231"/>
      <c r="M1372" s="232"/>
      <c r="N1372" s="233"/>
      <c r="O1372" s="233"/>
      <c r="P1372" s="233"/>
      <c r="Q1372" s="233"/>
      <c r="R1372" s="233"/>
      <c r="S1372" s="233"/>
      <c r="T1372" s="234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5" t="s">
        <v>156</v>
      </c>
      <c r="AU1372" s="235" t="s">
        <v>85</v>
      </c>
      <c r="AV1372" s="13" t="s">
        <v>83</v>
      </c>
      <c r="AW1372" s="13" t="s">
        <v>37</v>
      </c>
      <c r="AX1372" s="13" t="s">
        <v>75</v>
      </c>
      <c r="AY1372" s="235" t="s">
        <v>145</v>
      </c>
    </row>
    <row r="1373" s="14" customFormat="1">
      <c r="A1373" s="14"/>
      <c r="B1373" s="236"/>
      <c r="C1373" s="237"/>
      <c r="D1373" s="227" t="s">
        <v>156</v>
      </c>
      <c r="E1373" s="238" t="s">
        <v>19</v>
      </c>
      <c r="F1373" s="239" t="s">
        <v>584</v>
      </c>
      <c r="G1373" s="237"/>
      <c r="H1373" s="240">
        <v>4</v>
      </c>
      <c r="I1373" s="241"/>
      <c r="J1373" s="237"/>
      <c r="K1373" s="237"/>
      <c r="L1373" s="242"/>
      <c r="M1373" s="243"/>
      <c r="N1373" s="244"/>
      <c r="O1373" s="244"/>
      <c r="P1373" s="244"/>
      <c r="Q1373" s="244"/>
      <c r="R1373" s="244"/>
      <c r="S1373" s="244"/>
      <c r="T1373" s="245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46" t="s">
        <v>156</v>
      </c>
      <c r="AU1373" s="246" t="s">
        <v>85</v>
      </c>
      <c r="AV1373" s="14" t="s">
        <v>85</v>
      </c>
      <c r="AW1373" s="14" t="s">
        <v>37</v>
      </c>
      <c r="AX1373" s="14" t="s">
        <v>75</v>
      </c>
      <c r="AY1373" s="246" t="s">
        <v>145</v>
      </c>
    </row>
    <row r="1374" s="13" customFormat="1">
      <c r="A1374" s="13"/>
      <c r="B1374" s="225"/>
      <c r="C1374" s="226"/>
      <c r="D1374" s="227" t="s">
        <v>156</v>
      </c>
      <c r="E1374" s="228" t="s">
        <v>19</v>
      </c>
      <c r="F1374" s="229" t="s">
        <v>1652</v>
      </c>
      <c r="G1374" s="226"/>
      <c r="H1374" s="228" t="s">
        <v>19</v>
      </c>
      <c r="I1374" s="230"/>
      <c r="J1374" s="226"/>
      <c r="K1374" s="226"/>
      <c r="L1374" s="231"/>
      <c r="M1374" s="232"/>
      <c r="N1374" s="233"/>
      <c r="O1374" s="233"/>
      <c r="P1374" s="233"/>
      <c r="Q1374" s="233"/>
      <c r="R1374" s="233"/>
      <c r="S1374" s="233"/>
      <c r="T1374" s="234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5" t="s">
        <v>156</v>
      </c>
      <c r="AU1374" s="235" t="s">
        <v>85</v>
      </c>
      <c r="AV1374" s="13" t="s">
        <v>83</v>
      </c>
      <c r="AW1374" s="13" t="s">
        <v>37</v>
      </c>
      <c r="AX1374" s="13" t="s">
        <v>75</v>
      </c>
      <c r="AY1374" s="235" t="s">
        <v>145</v>
      </c>
    </row>
    <row r="1375" s="14" customFormat="1">
      <c r="A1375" s="14"/>
      <c r="B1375" s="236"/>
      <c r="C1375" s="237"/>
      <c r="D1375" s="227" t="s">
        <v>156</v>
      </c>
      <c r="E1375" s="238" t="s">
        <v>19</v>
      </c>
      <c r="F1375" s="239" t="s">
        <v>1653</v>
      </c>
      <c r="G1375" s="237"/>
      <c r="H1375" s="240">
        <v>13</v>
      </c>
      <c r="I1375" s="241"/>
      <c r="J1375" s="237"/>
      <c r="K1375" s="237"/>
      <c r="L1375" s="242"/>
      <c r="M1375" s="243"/>
      <c r="N1375" s="244"/>
      <c r="O1375" s="244"/>
      <c r="P1375" s="244"/>
      <c r="Q1375" s="244"/>
      <c r="R1375" s="244"/>
      <c r="S1375" s="244"/>
      <c r="T1375" s="245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46" t="s">
        <v>156</v>
      </c>
      <c r="AU1375" s="246" t="s">
        <v>85</v>
      </c>
      <c r="AV1375" s="14" t="s">
        <v>85</v>
      </c>
      <c r="AW1375" s="14" t="s">
        <v>37</v>
      </c>
      <c r="AX1375" s="14" t="s">
        <v>75</v>
      </c>
      <c r="AY1375" s="246" t="s">
        <v>145</v>
      </c>
    </row>
    <row r="1376" s="16" customFormat="1">
      <c r="A1376" s="16"/>
      <c r="B1376" s="258"/>
      <c r="C1376" s="259"/>
      <c r="D1376" s="227" t="s">
        <v>156</v>
      </c>
      <c r="E1376" s="260" t="s">
        <v>19</v>
      </c>
      <c r="F1376" s="261" t="s">
        <v>166</v>
      </c>
      <c r="G1376" s="259"/>
      <c r="H1376" s="262">
        <v>17</v>
      </c>
      <c r="I1376" s="263"/>
      <c r="J1376" s="259"/>
      <c r="K1376" s="259"/>
      <c r="L1376" s="264"/>
      <c r="M1376" s="265"/>
      <c r="N1376" s="266"/>
      <c r="O1376" s="266"/>
      <c r="P1376" s="266"/>
      <c r="Q1376" s="266"/>
      <c r="R1376" s="266"/>
      <c r="S1376" s="266"/>
      <c r="T1376" s="267"/>
      <c r="U1376" s="16"/>
      <c r="V1376" s="16"/>
      <c r="W1376" s="16"/>
      <c r="X1376" s="16"/>
      <c r="Y1376" s="16"/>
      <c r="Z1376" s="16"/>
      <c r="AA1376" s="16"/>
      <c r="AB1376" s="16"/>
      <c r="AC1376" s="16"/>
      <c r="AD1376" s="16"/>
      <c r="AE1376" s="16"/>
      <c r="AT1376" s="268" t="s">
        <v>156</v>
      </c>
      <c r="AU1376" s="268" t="s">
        <v>85</v>
      </c>
      <c r="AV1376" s="16" t="s">
        <v>152</v>
      </c>
      <c r="AW1376" s="16" t="s">
        <v>37</v>
      </c>
      <c r="AX1376" s="16" t="s">
        <v>83</v>
      </c>
      <c r="AY1376" s="268" t="s">
        <v>145</v>
      </c>
    </row>
    <row r="1377" s="2" customFormat="1" ht="16.5" customHeight="1">
      <c r="A1377" s="41"/>
      <c r="B1377" s="42"/>
      <c r="C1377" s="269" t="s">
        <v>1654</v>
      </c>
      <c r="D1377" s="269" t="s">
        <v>223</v>
      </c>
      <c r="E1377" s="270" t="s">
        <v>1655</v>
      </c>
      <c r="F1377" s="271" t="s">
        <v>1656</v>
      </c>
      <c r="G1377" s="272" t="s">
        <v>313</v>
      </c>
      <c r="H1377" s="273">
        <v>4.7999999999999998</v>
      </c>
      <c r="I1377" s="274"/>
      <c r="J1377" s="275">
        <f>ROUND(I1377*H1377,2)</f>
        <v>0</v>
      </c>
      <c r="K1377" s="271" t="s">
        <v>151</v>
      </c>
      <c r="L1377" s="276"/>
      <c r="M1377" s="277" t="s">
        <v>19</v>
      </c>
      <c r="N1377" s="278" t="s">
        <v>46</v>
      </c>
      <c r="O1377" s="87"/>
      <c r="P1377" s="216">
        <f>O1377*H1377</f>
        <v>0</v>
      </c>
      <c r="Q1377" s="216">
        <v>0.0018</v>
      </c>
      <c r="R1377" s="216">
        <f>Q1377*H1377</f>
        <v>0.0086400000000000001</v>
      </c>
      <c r="S1377" s="216">
        <v>0</v>
      </c>
      <c r="T1377" s="217">
        <f>S1377*H1377</f>
        <v>0</v>
      </c>
      <c r="U1377" s="41"/>
      <c r="V1377" s="41"/>
      <c r="W1377" s="41"/>
      <c r="X1377" s="41"/>
      <c r="Y1377" s="41"/>
      <c r="Z1377" s="41"/>
      <c r="AA1377" s="41"/>
      <c r="AB1377" s="41"/>
      <c r="AC1377" s="41"/>
      <c r="AD1377" s="41"/>
      <c r="AE1377" s="41"/>
      <c r="AR1377" s="218" t="s">
        <v>391</v>
      </c>
      <c r="AT1377" s="218" t="s">
        <v>223</v>
      </c>
      <c r="AU1377" s="218" t="s">
        <v>85</v>
      </c>
      <c r="AY1377" s="20" t="s">
        <v>145</v>
      </c>
      <c r="BE1377" s="219">
        <f>IF(N1377="základní",J1377,0)</f>
        <v>0</v>
      </c>
      <c r="BF1377" s="219">
        <f>IF(N1377="snížená",J1377,0)</f>
        <v>0</v>
      </c>
      <c r="BG1377" s="219">
        <f>IF(N1377="zákl. přenesená",J1377,0)</f>
        <v>0</v>
      </c>
      <c r="BH1377" s="219">
        <f>IF(N1377="sníž. přenesená",J1377,0)</f>
        <v>0</v>
      </c>
      <c r="BI1377" s="219">
        <f>IF(N1377="nulová",J1377,0)</f>
        <v>0</v>
      </c>
      <c r="BJ1377" s="20" t="s">
        <v>83</v>
      </c>
      <c r="BK1377" s="219">
        <f>ROUND(I1377*H1377,2)</f>
        <v>0</v>
      </c>
      <c r="BL1377" s="20" t="s">
        <v>261</v>
      </c>
      <c r="BM1377" s="218" t="s">
        <v>1657</v>
      </c>
    </row>
    <row r="1378" s="13" customFormat="1">
      <c r="A1378" s="13"/>
      <c r="B1378" s="225"/>
      <c r="C1378" s="226"/>
      <c r="D1378" s="227" t="s">
        <v>156</v>
      </c>
      <c r="E1378" s="228" t="s">
        <v>19</v>
      </c>
      <c r="F1378" s="229" t="s">
        <v>1554</v>
      </c>
      <c r="G1378" s="226"/>
      <c r="H1378" s="228" t="s">
        <v>19</v>
      </c>
      <c r="I1378" s="230"/>
      <c r="J1378" s="226"/>
      <c r="K1378" s="226"/>
      <c r="L1378" s="231"/>
      <c r="M1378" s="232"/>
      <c r="N1378" s="233"/>
      <c r="O1378" s="233"/>
      <c r="P1378" s="233"/>
      <c r="Q1378" s="233"/>
      <c r="R1378" s="233"/>
      <c r="S1378" s="233"/>
      <c r="T1378" s="234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5" t="s">
        <v>156</v>
      </c>
      <c r="AU1378" s="235" t="s">
        <v>85</v>
      </c>
      <c r="AV1378" s="13" t="s">
        <v>83</v>
      </c>
      <c r="AW1378" s="13" t="s">
        <v>37</v>
      </c>
      <c r="AX1378" s="13" t="s">
        <v>75</v>
      </c>
      <c r="AY1378" s="235" t="s">
        <v>145</v>
      </c>
    </row>
    <row r="1379" s="14" customFormat="1">
      <c r="A1379" s="14"/>
      <c r="B1379" s="236"/>
      <c r="C1379" s="237"/>
      <c r="D1379" s="227" t="s">
        <v>156</v>
      </c>
      <c r="E1379" s="238" t="s">
        <v>19</v>
      </c>
      <c r="F1379" s="239" t="s">
        <v>584</v>
      </c>
      <c r="G1379" s="237"/>
      <c r="H1379" s="240">
        <v>4</v>
      </c>
      <c r="I1379" s="241"/>
      <c r="J1379" s="237"/>
      <c r="K1379" s="237"/>
      <c r="L1379" s="242"/>
      <c r="M1379" s="243"/>
      <c r="N1379" s="244"/>
      <c r="O1379" s="244"/>
      <c r="P1379" s="244"/>
      <c r="Q1379" s="244"/>
      <c r="R1379" s="244"/>
      <c r="S1379" s="244"/>
      <c r="T1379" s="245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46" t="s">
        <v>156</v>
      </c>
      <c r="AU1379" s="246" t="s">
        <v>85</v>
      </c>
      <c r="AV1379" s="14" t="s">
        <v>85</v>
      </c>
      <c r="AW1379" s="14" t="s">
        <v>37</v>
      </c>
      <c r="AX1379" s="14" t="s">
        <v>75</v>
      </c>
      <c r="AY1379" s="246" t="s">
        <v>145</v>
      </c>
    </row>
    <row r="1380" s="16" customFormat="1">
      <c r="A1380" s="16"/>
      <c r="B1380" s="258"/>
      <c r="C1380" s="259"/>
      <c r="D1380" s="227" t="s">
        <v>156</v>
      </c>
      <c r="E1380" s="260" t="s">
        <v>19</v>
      </c>
      <c r="F1380" s="261" t="s">
        <v>166</v>
      </c>
      <c r="G1380" s="259"/>
      <c r="H1380" s="262">
        <v>4</v>
      </c>
      <c r="I1380" s="263"/>
      <c r="J1380" s="259"/>
      <c r="K1380" s="259"/>
      <c r="L1380" s="264"/>
      <c r="M1380" s="265"/>
      <c r="N1380" s="266"/>
      <c r="O1380" s="266"/>
      <c r="P1380" s="266"/>
      <c r="Q1380" s="266"/>
      <c r="R1380" s="266"/>
      <c r="S1380" s="266"/>
      <c r="T1380" s="267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T1380" s="268" t="s">
        <v>156</v>
      </c>
      <c r="AU1380" s="268" t="s">
        <v>85</v>
      </c>
      <c r="AV1380" s="16" t="s">
        <v>152</v>
      </c>
      <c r="AW1380" s="16" t="s">
        <v>37</v>
      </c>
      <c r="AX1380" s="16" t="s">
        <v>83</v>
      </c>
      <c r="AY1380" s="268" t="s">
        <v>145</v>
      </c>
    </row>
    <row r="1381" s="14" customFormat="1">
      <c r="A1381" s="14"/>
      <c r="B1381" s="236"/>
      <c r="C1381" s="237"/>
      <c r="D1381" s="227" t="s">
        <v>156</v>
      </c>
      <c r="E1381" s="237"/>
      <c r="F1381" s="239" t="s">
        <v>1658</v>
      </c>
      <c r="G1381" s="237"/>
      <c r="H1381" s="240">
        <v>4.7999999999999998</v>
      </c>
      <c r="I1381" s="241"/>
      <c r="J1381" s="237"/>
      <c r="K1381" s="237"/>
      <c r="L1381" s="242"/>
      <c r="M1381" s="243"/>
      <c r="N1381" s="244"/>
      <c r="O1381" s="244"/>
      <c r="P1381" s="244"/>
      <c r="Q1381" s="244"/>
      <c r="R1381" s="244"/>
      <c r="S1381" s="244"/>
      <c r="T1381" s="245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46" t="s">
        <v>156</v>
      </c>
      <c r="AU1381" s="246" t="s">
        <v>85</v>
      </c>
      <c r="AV1381" s="14" t="s">
        <v>85</v>
      </c>
      <c r="AW1381" s="14" t="s">
        <v>4</v>
      </c>
      <c r="AX1381" s="14" t="s">
        <v>83</v>
      </c>
      <c r="AY1381" s="246" t="s">
        <v>145</v>
      </c>
    </row>
    <row r="1382" s="2" customFormat="1" ht="16.5" customHeight="1">
      <c r="A1382" s="41"/>
      <c r="B1382" s="42"/>
      <c r="C1382" s="269" t="s">
        <v>1659</v>
      </c>
      <c r="D1382" s="269" t="s">
        <v>223</v>
      </c>
      <c r="E1382" s="270" t="s">
        <v>1660</v>
      </c>
      <c r="F1382" s="271" t="s">
        <v>1661</v>
      </c>
      <c r="G1382" s="272" t="s">
        <v>313</v>
      </c>
      <c r="H1382" s="273">
        <v>15.6</v>
      </c>
      <c r="I1382" s="274"/>
      <c r="J1382" s="275">
        <f>ROUND(I1382*H1382,2)</f>
        <v>0</v>
      </c>
      <c r="K1382" s="271" t="s">
        <v>151</v>
      </c>
      <c r="L1382" s="276"/>
      <c r="M1382" s="277" t="s">
        <v>19</v>
      </c>
      <c r="N1382" s="278" t="s">
        <v>46</v>
      </c>
      <c r="O1382" s="87"/>
      <c r="P1382" s="216">
        <f>O1382*H1382</f>
        <v>0</v>
      </c>
      <c r="Q1382" s="216">
        <v>0.0019</v>
      </c>
      <c r="R1382" s="216">
        <f>Q1382*H1382</f>
        <v>0.02964</v>
      </c>
      <c r="S1382" s="216">
        <v>0</v>
      </c>
      <c r="T1382" s="217">
        <f>S1382*H1382</f>
        <v>0</v>
      </c>
      <c r="U1382" s="41"/>
      <c r="V1382" s="41"/>
      <c r="W1382" s="41"/>
      <c r="X1382" s="41"/>
      <c r="Y1382" s="41"/>
      <c r="Z1382" s="41"/>
      <c r="AA1382" s="41"/>
      <c r="AB1382" s="41"/>
      <c r="AC1382" s="41"/>
      <c r="AD1382" s="41"/>
      <c r="AE1382" s="41"/>
      <c r="AR1382" s="218" t="s">
        <v>391</v>
      </c>
      <c r="AT1382" s="218" t="s">
        <v>223</v>
      </c>
      <c r="AU1382" s="218" t="s">
        <v>85</v>
      </c>
      <c r="AY1382" s="20" t="s">
        <v>145</v>
      </c>
      <c r="BE1382" s="219">
        <f>IF(N1382="základní",J1382,0)</f>
        <v>0</v>
      </c>
      <c r="BF1382" s="219">
        <f>IF(N1382="snížená",J1382,0)</f>
        <v>0</v>
      </c>
      <c r="BG1382" s="219">
        <f>IF(N1382="zákl. přenesená",J1382,0)</f>
        <v>0</v>
      </c>
      <c r="BH1382" s="219">
        <f>IF(N1382="sníž. přenesená",J1382,0)</f>
        <v>0</v>
      </c>
      <c r="BI1382" s="219">
        <f>IF(N1382="nulová",J1382,0)</f>
        <v>0</v>
      </c>
      <c r="BJ1382" s="20" t="s">
        <v>83</v>
      </c>
      <c r="BK1382" s="219">
        <f>ROUND(I1382*H1382,2)</f>
        <v>0</v>
      </c>
      <c r="BL1382" s="20" t="s">
        <v>261</v>
      </c>
      <c r="BM1382" s="218" t="s">
        <v>1662</v>
      </c>
    </row>
    <row r="1383" s="13" customFormat="1">
      <c r="A1383" s="13"/>
      <c r="B1383" s="225"/>
      <c r="C1383" s="226"/>
      <c r="D1383" s="227" t="s">
        <v>156</v>
      </c>
      <c r="E1383" s="228" t="s">
        <v>19</v>
      </c>
      <c r="F1383" s="229" t="s">
        <v>1554</v>
      </c>
      <c r="G1383" s="226"/>
      <c r="H1383" s="228" t="s">
        <v>19</v>
      </c>
      <c r="I1383" s="230"/>
      <c r="J1383" s="226"/>
      <c r="K1383" s="226"/>
      <c r="L1383" s="231"/>
      <c r="M1383" s="232"/>
      <c r="N1383" s="233"/>
      <c r="O1383" s="233"/>
      <c r="P1383" s="233"/>
      <c r="Q1383" s="233"/>
      <c r="R1383" s="233"/>
      <c r="S1383" s="233"/>
      <c r="T1383" s="234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5" t="s">
        <v>156</v>
      </c>
      <c r="AU1383" s="235" t="s">
        <v>85</v>
      </c>
      <c r="AV1383" s="13" t="s">
        <v>83</v>
      </c>
      <c r="AW1383" s="13" t="s">
        <v>37</v>
      </c>
      <c r="AX1383" s="13" t="s">
        <v>75</v>
      </c>
      <c r="AY1383" s="235" t="s">
        <v>145</v>
      </c>
    </row>
    <row r="1384" s="14" customFormat="1">
      <c r="A1384" s="14"/>
      <c r="B1384" s="236"/>
      <c r="C1384" s="237"/>
      <c r="D1384" s="227" t="s">
        <v>156</v>
      </c>
      <c r="E1384" s="238" t="s">
        <v>19</v>
      </c>
      <c r="F1384" s="239" t="s">
        <v>1653</v>
      </c>
      <c r="G1384" s="237"/>
      <c r="H1384" s="240">
        <v>13</v>
      </c>
      <c r="I1384" s="241"/>
      <c r="J1384" s="237"/>
      <c r="K1384" s="237"/>
      <c r="L1384" s="242"/>
      <c r="M1384" s="243"/>
      <c r="N1384" s="244"/>
      <c r="O1384" s="244"/>
      <c r="P1384" s="244"/>
      <c r="Q1384" s="244"/>
      <c r="R1384" s="244"/>
      <c r="S1384" s="244"/>
      <c r="T1384" s="245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46" t="s">
        <v>156</v>
      </c>
      <c r="AU1384" s="246" t="s">
        <v>85</v>
      </c>
      <c r="AV1384" s="14" t="s">
        <v>85</v>
      </c>
      <c r="AW1384" s="14" t="s">
        <v>37</v>
      </c>
      <c r="AX1384" s="14" t="s">
        <v>75</v>
      </c>
      <c r="AY1384" s="246" t="s">
        <v>145</v>
      </c>
    </row>
    <row r="1385" s="16" customFormat="1">
      <c r="A1385" s="16"/>
      <c r="B1385" s="258"/>
      <c r="C1385" s="259"/>
      <c r="D1385" s="227" t="s">
        <v>156</v>
      </c>
      <c r="E1385" s="260" t="s">
        <v>19</v>
      </c>
      <c r="F1385" s="261" t="s">
        <v>166</v>
      </c>
      <c r="G1385" s="259"/>
      <c r="H1385" s="262">
        <v>13</v>
      </c>
      <c r="I1385" s="263"/>
      <c r="J1385" s="259"/>
      <c r="K1385" s="259"/>
      <c r="L1385" s="264"/>
      <c r="M1385" s="265"/>
      <c r="N1385" s="266"/>
      <c r="O1385" s="266"/>
      <c r="P1385" s="266"/>
      <c r="Q1385" s="266"/>
      <c r="R1385" s="266"/>
      <c r="S1385" s="266"/>
      <c r="T1385" s="267"/>
      <c r="U1385" s="16"/>
      <c r="V1385" s="16"/>
      <c r="W1385" s="16"/>
      <c r="X1385" s="16"/>
      <c r="Y1385" s="16"/>
      <c r="Z1385" s="16"/>
      <c r="AA1385" s="16"/>
      <c r="AB1385" s="16"/>
      <c r="AC1385" s="16"/>
      <c r="AD1385" s="16"/>
      <c r="AE1385" s="16"/>
      <c r="AT1385" s="268" t="s">
        <v>156</v>
      </c>
      <c r="AU1385" s="268" t="s">
        <v>85</v>
      </c>
      <c r="AV1385" s="16" t="s">
        <v>152</v>
      </c>
      <c r="AW1385" s="16" t="s">
        <v>37</v>
      </c>
      <c r="AX1385" s="16" t="s">
        <v>83</v>
      </c>
      <c r="AY1385" s="268" t="s">
        <v>145</v>
      </c>
    </row>
    <row r="1386" s="14" customFormat="1">
      <c r="A1386" s="14"/>
      <c r="B1386" s="236"/>
      <c r="C1386" s="237"/>
      <c r="D1386" s="227" t="s">
        <v>156</v>
      </c>
      <c r="E1386" s="237"/>
      <c r="F1386" s="239" t="s">
        <v>1663</v>
      </c>
      <c r="G1386" s="237"/>
      <c r="H1386" s="240">
        <v>15.6</v>
      </c>
      <c r="I1386" s="241"/>
      <c r="J1386" s="237"/>
      <c r="K1386" s="237"/>
      <c r="L1386" s="242"/>
      <c r="M1386" s="243"/>
      <c r="N1386" s="244"/>
      <c r="O1386" s="244"/>
      <c r="P1386" s="244"/>
      <c r="Q1386" s="244"/>
      <c r="R1386" s="244"/>
      <c r="S1386" s="244"/>
      <c r="T1386" s="245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46" t="s">
        <v>156</v>
      </c>
      <c r="AU1386" s="246" t="s">
        <v>85</v>
      </c>
      <c r="AV1386" s="14" t="s">
        <v>85</v>
      </c>
      <c r="AW1386" s="14" t="s">
        <v>4</v>
      </c>
      <c r="AX1386" s="14" t="s">
        <v>83</v>
      </c>
      <c r="AY1386" s="246" t="s">
        <v>145</v>
      </c>
    </row>
    <row r="1387" s="2" customFormat="1" ht="24.15" customHeight="1">
      <c r="A1387" s="41"/>
      <c r="B1387" s="42"/>
      <c r="C1387" s="207" t="s">
        <v>1664</v>
      </c>
      <c r="D1387" s="207" t="s">
        <v>147</v>
      </c>
      <c r="E1387" s="208" t="s">
        <v>1665</v>
      </c>
      <c r="F1387" s="209" t="s">
        <v>1666</v>
      </c>
      <c r="G1387" s="210" t="s">
        <v>240</v>
      </c>
      <c r="H1387" s="211">
        <v>2</v>
      </c>
      <c r="I1387" s="212"/>
      <c r="J1387" s="213">
        <f>ROUND(I1387*H1387,2)</f>
        <v>0</v>
      </c>
      <c r="K1387" s="209" t="s">
        <v>151</v>
      </c>
      <c r="L1387" s="47"/>
      <c r="M1387" s="214" t="s">
        <v>19</v>
      </c>
      <c r="N1387" s="215" t="s">
        <v>46</v>
      </c>
      <c r="O1387" s="87"/>
      <c r="P1387" s="216">
        <f>O1387*H1387</f>
        <v>0</v>
      </c>
      <c r="Q1387" s="216">
        <v>0</v>
      </c>
      <c r="R1387" s="216">
        <f>Q1387*H1387</f>
        <v>0</v>
      </c>
      <c r="S1387" s="216">
        <v>0</v>
      </c>
      <c r="T1387" s="217">
        <f>S1387*H1387</f>
        <v>0</v>
      </c>
      <c r="U1387" s="41"/>
      <c r="V1387" s="41"/>
      <c r="W1387" s="41"/>
      <c r="X1387" s="41"/>
      <c r="Y1387" s="41"/>
      <c r="Z1387" s="41"/>
      <c r="AA1387" s="41"/>
      <c r="AB1387" s="41"/>
      <c r="AC1387" s="41"/>
      <c r="AD1387" s="41"/>
      <c r="AE1387" s="41"/>
      <c r="AR1387" s="218" t="s">
        <v>261</v>
      </c>
      <c r="AT1387" s="218" t="s">
        <v>147</v>
      </c>
      <c r="AU1387" s="218" t="s">
        <v>85</v>
      </c>
      <c r="AY1387" s="20" t="s">
        <v>145</v>
      </c>
      <c r="BE1387" s="219">
        <f>IF(N1387="základní",J1387,0)</f>
        <v>0</v>
      </c>
      <c r="BF1387" s="219">
        <f>IF(N1387="snížená",J1387,0)</f>
        <v>0</v>
      </c>
      <c r="BG1387" s="219">
        <f>IF(N1387="zákl. přenesená",J1387,0)</f>
        <v>0</v>
      </c>
      <c r="BH1387" s="219">
        <f>IF(N1387="sníž. přenesená",J1387,0)</f>
        <v>0</v>
      </c>
      <c r="BI1387" s="219">
        <f>IF(N1387="nulová",J1387,0)</f>
        <v>0</v>
      </c>
      <c r="BJ1387" s="20" t="s">
        <v>83</v>
      </c>
      <c r="BK1387" s="219">
        <f>ROUND(I1387*H1387,2)</f>
        <v>0</v>
      </c>
      <c r="BL1387" s="20" t="s">
        <v>261</v>
      </c>
      <c r="BM1387" s="218" t="s">
        <v>1667</v>
      </c>
    </row>
    <row r="1388" s="2" customFormat="1">
      <c r="A1388" s="41"/>
      <c r="B1388" s="42"/>
      <c r="C1388" s="43"/>
      <c r="D1388" s="220" t="s">
        <v>154</v>
      </c>
      <c r="E1388" s="43"/>
      <c r="F1388" s="221" t="s">
        <v>1668</v>
      </c>
      <c r="G1388" s="43"/>
      <c r="H1388" s="43"/>
      <c r="I1388" s="222"/>
      <c r="J1388" s="43"/>
      <c r="K1388" s="43"/>
      <c r="L1388" s="47"/>
      <c r="M1388" s="223"/>
      <c r="N1388" s="224"/>
      <c r="O1388" s="87"/>
      <c r="P1388" s="87"/>
      <c r="Q1388" s="87"/>
      <c r="R1388" s="87"/>
      <c r="S1388" s="87"/>
      <c r="T1388" s="88"/>
      <c r="U1388" s="41"/>
      <c r="V1388" s="41"/>
      <c r="W1388" s="41"/>
      <c r="X1388" s="41"/>
      <c r="Y1388" s="41"/>
      <c r="Z1388" s="41"/>
      <c r="AA1388" s="41"/>
      <c r="AB1388" s="41"/>
      <c r="AC1388" s="41"/>
      <c r="AD1388" s="41"/>
      <c r="AE1388" s="41"/>
      <c r="AT1388" s="20" t="s">
        <v>154</v>
      </c>
      <c r="AU1388" s="20" t="s">
        <v>85</v>
      </c>
    </row>
    <row r="1389" s="13" customFormat="1">
      <c r="A1389" s="13"/>
      <c r="B1389" s="225"/>
      <c r="C1389" s="226"/>
      <c r="D1389" s="227" t="s">
        <v>156</v>
      </c>
      <c r="E1389" s="228" t="s">
        <v>19</v>
      </c>
      <c r="F1389" s="229" t="s">
        <v>1669</v>
      </c>
      <c r="G1389" s="226"/>
      <c r="H1389" s="228" t="s">
        <v>19</v>
      </c>
      <c r="I1389" s="230"/>
      <c r="J1389" s="226"/>
      <c r="K1389" s="226"/>
      <c r="L1389" s="231"/>
      <c r="M1389" s="232"/>
      <c r="N1389" s="233"/>
      <c r="O1389" s="233"/>
      <c r="P1389" s="233"/>
      <c r="Q1389" s="233"/>
      <c r="R1389" s="233"/>
      <c r="S1389" s="233"/>
      <c r="T1389" s="234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5" t="s">
        <v>156</v>
      </c>
      <c r="AU1389" s="235" t="s">
        <v>85</v>
      </c>
      <c r="AV1389" s="13" t="s">
        <v>83</v>
      </c>
      <c r="AW1389" s="13" t="s">
        <v>37</v>
      </c>
      <c r="AX1389" s="13" t="s">
        <v>75</v>
      </c>
      <c r="AY1389" s="235" t="s">
        <v>145</v>
      </c>
    </row>
    <row r="1390" s="14" customFormat="1">
      <c r="A1390" s="14"/>
      <c r="B1390" s="236"/>
      <c r="C1390" s="237"/>
      <c r="D1390" s="227" t="s">
        <v>156</v>
      </c>
      <c r="E1390" s="238" t="s">
        <v>19</v>
      </c>
      <c r="F1390" s="239" t="s">
        <v>83</v>
      </c>
      <c r="G1390" s="237"/>
      <c r="H1390" s="240">
        <v>1</v>
      </c>
      <c r="I1390" s="241"/>
      <c r="J1390" s="237"/>
      <c r="K1390" s="237"/>
      <c r="L1390" s="242"/>
      <c r="M1390" s="243"/>
      <c r="N1390" s="244"/>
      <c r="O1390" s="244"/>
      <c r="P1390" s="244"/>
      <c r="Q1390" s="244"/>
      <c r="R1390" s="244"/>
      <c r="S1390" s="244"/>
      <c r="T1390" s="245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46" t="s">
        <v>156</v>
      </c>
      <c r="AU1390" s="246" t="s">
        <v>85</v>
      </c>
      <c r="AV1390" s="14" t="s">
        <v>85</v>
      </c>
      <c r="AW1390" s="14" t="s">
        <v>37</v>
      </c>
      <c r="AX1390" s="14" t="s">
        <v>75</v>
      </c>
      <c r="AY1390" s="246" t="s">
        <v>145</v>
      </c>
    </row>
    <row r="1391" s="13" customFormat="1">
      <c r="A1391" s="13"/>
      <c r="B1391" s="225"/>
      <c r="C1391" s="226"/>
      <c r="D1391" s="227" t="s">
        <v>156</v>
      </c>
      <c r="E1391" s="228" t="s">
        <v>19</v>
      </c>
      <c r="F1391" s="229" t="s">
        <v>1572</v>
      </c>
      <c r="G1391" s="226"/>
      <c r="H1391" s="228" t="s">
        <v>19</v>
      </c>
      <c r="I1391" s="230"/>
      <c r="J1391" s="226"/>
      <c r="K1391" s="226"/>
      <c r="L1391" s="231"/>
      <c r="M1391" s="232"/>
      <c r="N1391" s="233"/>
      <c r="O1391" s="233"/>
      <c r="P1391" s="233"/>
      <c r="Q1391" s="233"/>
      <c r="R1391" s="233"/>
      <c r="S1391" s="233"/>
      <c r="T1391" s="234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5" t="s">
        <v>156</v>
      </c>
      <c r="AU1391" s="235" t="s">
        <v>85</v>
      </c>
      <c r="AV1391" s="13" t="s">
        <v>83</v>
      </c>
      <c r="AW1391" s="13" t="s">
        <v>37</v>
      </c>
      <c r="AX1391" s="13" t="s">
        <v>75</v>
      </c>
      <c r="AY1391" s="235" t="s">
        <v>145</v>
      </c>
    </row>
    <row r="1392" s="14" customFormat="1">
      <c r="A1392" s="14"/>
      <c r="B1392" s="236"/>
      <c r="C1392" s="237"/>
      <c r="D1392" s="227" t="s">
        <v>156</v>
      </c>
      <c r="E1392" s="238" t="s">
        <v>19</v>
      </c>
      <c r="F1392" s="239" t="s">
        <v>83</v>
      </c>
      <c r="G1392" s="237"/>
      <c r="H1392" s="240">
        <v>1</v>
      </c>
      <c r="I1392" s="241"/>
      <c r="J1392" s="237"/>
      <c r="K1392" s="237"/>
      <c r="L1392" s="242"/>
      <c r="M1392" s="243"/>
      <c r="N1392" s="244"/>
      <c r="O1392" s="244"/>
      <c r="P1392" s="244"/>
      <c r="Q1392" s="244"/>
      <c r="R1392" s="244"/>
      <c r="S1392" s="244"/>
      <c r="T1392" s="245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46" t="s">
        <v>156</v>
      </c>
      <c r="AU1392" s="246" t="s">
        <v>85</v>
      </c>
      <c r="AV1392" s="14" t="s">
        <v>85</v>
      </c>
      <c r="AW1392" s="14" t="s">
        <v>37</v>
      </c>
      <c r="AX1392" s="14" t="s">
        <v>75</v>
      </c>
      <c r="AY1392" s="246" t="s">
        <v>145</v>
      </c>
    </row>
    <row r="1393" s="16" customFormat="1">
      <c r="A1393" s="16"/>
      <c r="B1393" s="258"/>
      <c r="C1393" s="259"/>
      <c r="D1393" s="227" t="s">
        <v>156</v>
      </c>
      <c r="E1393" s="260" t="s">
        <v>19</v>
      </c>
      <c r="F1393" s="261" t="s">
        <v>166</v>
      </c>
      <c r="G1393" s="259"/>
      <c r="H1393" s="262">
        <v>2</v>
      </c>
      <c r="I1393" s="263"/>
      <c r="J1393" s="259"/>
      <c r="K1393" s="259"/>
      <c r="L1393" s="264"/>
      <c r="M1393" s="265"/>
      <c r="N1393" s="266"/>
      <c r="O1393" s="266"/>
      <c r="P1393" s="266"/>
      <c r="Q1393" s="266"/>
      <c r="R1393" s="266"/>
      <c r="S1393" s="266"/>
      <c r="T1393" s="267"/>
      <c r="U1393" s="16"/>
      <c r="V1393" s="16"/>
      <c r="W1393" s="16"/>
      <c r="X1393" s="16"/>
      <c r="Y1393" s="16"/>
      <c r="Z1393" s="16"/>
      <c r="AA1393" s="16"/>
      <c r="AB1393" s="16"/>
      <c r="AC1393" s="16"/>
      <c r="AD1393" s="16"/>
      <c r="AE1393" s="16"/>
      <c r="AT1393" s="268" t="s">
        <v>156</v>
      </c>
      <c r="AU1393" s="268" t="s">
        <v>85</v>
      </c>
      <c r="AV1393" s="16" t="s">
        <v>152</v>
      </c>
      <c r="AW1393" s="16" t="s">
        <v>37</v>
      </c>
      <c r="AX1393" s="16" t="s">
        <v>83</v>
      </c>
      <c r="AY1393" s="268" t="s">
        <v>145</v>
      </c>
    </row>
    <row r="1394" s="2" customFormat="1" ht="16.5" customHeight="1">
      <c r="A1394" s="41"/>
      <c r="B1394" s="42"/>
      <c r="C1394" s="269" t="s">
        <v>1670</v>
      </c>
      <c r="D1394" s="269" t="s">
        <v>223</v>
      </c>
      <c r="E1394" s="270" t="s">
        <v>1671</v>
      </c>
      <c r="F1394" s="271" t="s">
        <v>1672</v>
      </c>
      <c r="G1394" s="272" t="s">
        <v>240</v>
      </c>
      <c r="H1394" s="273">
        <v>1</v>
      </c>
      <c r="I1394" s="274"/>
      <c r="J1394" s="275">
        <f>ROUND(I1394*H1394,2)</f>
        <v>0</v>
      </c>
      <c r="K1394" s="271" t="s">
        <v>151</v>
      </c>
      <c r="L1394" s="276"/>
      <c r="M1394" s="277" t="s">
        <v>19</v>
      </c>
      <c r="N1394" s="278" t="s">
        <v>46</v>
      </c>
      <c r="O1394" s="87"/>
      <c r="P1394" s="216">
        <f>O1394*H1394</f>
        <v>0</v>
      </c>
      <c r="Q1394" s="216">
        <v>0.00029999999999999997</v>
      </c>
      <c r="R1394" s="216">
        <f>Q1394*H1394</f>
        <v>0.00029999999999999997</v>
      </c>
      <c r="S1394" s="216">
        <v>0</v>
      </c>
      <c r="T1394" s="217">
        <f>S1394*H1394</f>
        <v>0</v>
      </c>
      <c r="U1394" s="41"/>
      <c r="V1394" s="41"/>
      <c r="W1394" s="41"/>
      <c r="X1394" s="41"/>
      <c r="Y1394" s="41"/>
      <c r="Z1394" s="41"/>
      <c r="AA1394" s="41"/>
      <c r="AB1394" s="41"/>
      <c r="AC1394" s="41"/>
      <c r="AD1394" s="41"/>
      <c r="AE1394" s="41"/>
      <c r="AR1394" s="218" t="s">
        <v>391</v>
      </c>
      <c r="AT1394" s="218" t="s">
        <v>223</v>
      </c>
      <c r="AU1394" s="218" t="s">
        <v>85</v>
      </c>
      <c r="AY1394" s="20" t="s">
        <v>145</v>
      </c>
      <c r="BE1394" s="219">
        <f>IF(N1394="základní",J1394,0)</f>
        <v>0</v>
      </c>
      <c r="BF1394" s="219">
        <f>IF(N1394="snížená",J1394,0)</f>
        <v>0</v>
      </c>
      <c r="BG1394" s="219">
        <f>IF(N1394="zákl. přenesená",J1394,0)</f>
        <v>0</v>
      </c>
      <c r="BH1394" s="219">
        <f>IF(N1394="sníž. přenesená",J1394,0)</f>
        <v>0</v>
      </c>
      <c r="BI1394" s="219">
        <f>IF(N1394="nulová",J1394,0)</f>
        <v>0</v>
      </c>
      <c r="BJ1394" s="20" t="s">
        <v>83</v>
      </c>
      <c r="BK1394" s="219">
        <f>ROUND(I1394*H1394,2)</f>
        <v>0</v>
      </c>
      <c r="BL1394" s="20" t="s">
        <v>261</v>
      </c>
      <c r="BM1394" s="218" t="s">
        <v>1673</v>
      </c>
    </row>
    <row r="1395" s="13" customFormat="1">
      <c r="A1395" s="13"/>
      <c r="B1395" s="225"/>
      <c r="C1395" s="226"/>
      <c r="D1395" s="227" t="s">
        <v>156</v>
      </c>
      <c r="E1395" s="228" t="s">
        <v>19</v>
      </c>
      <c r="F1395" s="229" t="s">
        <v>1669</v>
      </c>
      <c r="G1395" s="226"/>
      <c r="H1395" s="228" t="s">
        <v>19</v>
      </c>
      <c r="I1395" s="230"/>
      <c r="J1395" s="226"/>
      <c r="K1395" s="226"/>
      <c r="L1395" s="231"/>
      <c r="M1395" s="232"/>
      <c r="N1395" s="233"/>
      <c r="O1395" s="233"/>
      <c r="P1395" s="233"/>
      <c r="Q1395" s="233"/>
      <c r="R1395" s="233"/>
      <c r="S1395" s="233"/>
      <c r="T1395" s="234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5" t="s">
        <v>156</v>
      </c>
      <c r="AU1395" s="235" t="s">
        <v>85</v>
      </c>
      <c r="AV1395" s="13" t="s">
        <v>83</v>
      </c>
      <c r="AW1395" s="13" t="s">
        <v>37</v>
      </c>
      <c r="AX1395" s="13" t="s">
        <v>75</v>
      </c>
      <c r="AY1395" s="235" t="s">
        <v>145</v>
      </c>
    </row>
    <row r="1396" s="14" customFormat="1">
      <c r="A1396" s="14"/>
      <c r="B1396" s="236"/>
      <c r="C1396" s="237"/>
      <c r="D1396" s="227" t="s">
        <v>156</v>
      </c>
      <c r="E1396" s="238" t="s">
        <v>19</v>
      </c>
      <c r="F1396" s="239" t="s">
        <v>83</v>
      </c>
      <c r="G1396" s="237"/>
      <c r="H1396" s="240">
        <v>1</v>
      </c>
      <c r="I1396" s="241"/>
      <c r="J1396" s="237"/>
      <c r="K1396" s="237"/>
      <c r="L1396" s="242"/>
      <c r="M1396" s="243"/>
      <c r="N1396" s="244"/>
      <c r="O1396" s="244"/>
      <c r="P1396" s="244"/>
      <c r="Q1396" s="244"/>
      <c r="R1396" s="244"/>
      <c r="S1396" s="244"/>
      <c r="T1396" s="245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46" t="s">
        <v>156</v>
      </c>
      <c r="AU1396" s="246" t="s">
        <v>85</v>
      </c>
      <c r="AV1396" s="14" t="s">
        <v>85</v>
      </c>
      <c r="AW1396" s="14" t="s">
        <v>37</v>
      </c>
      <c r="AX1396" s="14" t="s">
        <v>75</v>
      </c>
      <c r="AY1396" s="246" t="s">
        <v>145</v>
      </c>
    </row>
    <row r="1397" s="16" customFormat="1">
      <c r="A1397" s="16"/>
      <c r="B1397" s="258"/>
      <c r="C1397" s="259"/>
      <c r="D1397" s="227" t="s">
        <v>156</v>
      </c>
      <c r="E1397" s="260" t="s">
        <v>19</v>
      </c>
      <c r="F1397" s="261" t="s">
        <v>166</v>
      </c>
      <c r="G1397" s="259"/>
      <c r="H1397" s="262">
        <v>1</v>
      </c>
      <c r="I1397" s="263"/>
      <c r="J1397" s="259"/>
      <c r="K1397" s="259"/>
      <c r="L1397" s="264"/>
      <c r="M1397" s="265"/>
      <c r="N1397" s="266"/>
      <c r="O1397" s="266"/>
      <c r="P1397" s="266"/>
      <c r="Q1397" s="266"/>
      <c r="R1397" s="266"/>
      <c r="S1397" s="266"/>
      <c r="T1397" s="267"/>
      <c r="U1397" s="16"/>
      <c r="V1397" s="16"/>
      <c r="W1397" s="16"/>
      <c r="X1397" s="16"/>
      <c r="Y1397" s="16"/>
      <c r="Z1397" s="16"/>
      <c r="AA1397" s="16"/>
      <c r="AB1397" s="16"/>
      <c r="AC1397" s="16"/>
      <c r="AD1397" s="16"/>
      <c r="AE1397" s="16"/>
      <c r="AT1397" s="268" t="s">
        <v>156</v>
      </c>
      <c r="AU1397" s="268" t="s">
        <v>85</v>
      </c>
      <c r="AV1397" s="16" t="s">
        <v>152</v>
      </c>
      <c r="AW1397" s="16" t="s">
        <v>37</v>
      </c>
      <c r="AX1397" s="16" t="s">
        <v>83</v>
      </c>
      <c r="AY1397" s="268" t="s">
        <v>145</v>
      </c>
    </row>
    <row r="1398" s="2" customFormat="1" ht="16.5" customHeight="1">
      <c r="A1398" s="41"/>
      <c r="B1398" s="42"/>
      <c r="C1398" s="269" t="s">
        <v>1674</v>
      </c>
      <c r="D1398" s="269" t="s">
        <v>223</v>
      </c>
      <c r="E1398" s="270" t="s">
        <v>1675</v>
      </c>
      <c r="F1398" s="271" t="s">
        <v>1676</v>
      </c>
      <c r="G1398" s="272" t="s">
        <v>240</v>
      </c>
      <c r="H1398" s="273">
        <v>1</v>
      </c>
      <c r="I1398" s="274"/>
      <c r="J1398" s="275">
        <f>ROUND(I1398*H1398,2)</f>
        <v>0</v>
      </c>
      <c r="K1398" s="271" t="s">
        <v>151</v>
      </c>
      <c r="L1398" s="276"/>
      <c r="M1398" s="277" t="s">
        <v>19</v>
      </c>
      <c r="N1398" s="278" t="s">
        <v>46</v>
      </c>
      <c r="O1398" s="87"/>
      <c r="P1398" s="216">
        <f>O1398*H1398</f>
        <v>0</v>
      </c>
      <c r="Q1398" s="216">
        <v>0.00040000000000000002</v>
      </c>
      <c r="R1398" s="216">
        <f>Q1398*H1398</f>
        <v>0.00040000000000000002</v>
      </c>
      <c r="S1398" s="216">
        <v>0</v>
      </c>
      <c r="T1398" s="217">
        <f>S1398*H1398</f>
        <v>0</v>
      </c>
      <c r="U1398" s="41"/>
      <c r="V1398" s="41"/>
      <c r="W1398" s="41"/>
      <c r="X1398" s="41"/>
      <c r="Y1398" s="41"/>
      <c r="Z1398" s="41"/>
      <c r="AA1398" s="41"/>
      <c r="AB1398" s="41"/>
      <c r="AC1398" s="41"/>
      <c r="AD1398" s="41"/>
      <c r="AE1398" s="41"/>
      <c r="AR1398" s="218" t="s">
        <v>391</v>
      </c>
      <c r="AT1398" s="218" t="s">
        <v>223</v>
      </c>
      <c r="AU1398" s="218" t="s">
        <v>85</v>
      </c>
      <c r="AY1398" s="20" t="s">
        <v>145</v>
      </c>
      <c r="BE1398" s="219">
        <f>IF(N1398="základní",J1398,0)</f>
        <v>0</v>
      </c>
      <c r="BF1398" s="219">
        <f>IF(N1398="snížená",J1398,0)</f>
        <v>0</v>
      </c>
      <c r="BG1398" s="219">
        <f>IF(N1398="zákl. přenesená",J1398,0)</f>
        <v>0</v>
      </c>
      <c r="BH1398" s="219">
        <f>IF(N1398="sníž. přenesená",J1398,0)</f>
        <v>0</v>
      </c>
      <c r="BI1398" s="219">
        <f>IF(N1398="nulová",J1398,0)</f>
        <v>0</v>
      </c>
      <c r="BJ1398" s="20" t="s">
        <v>83</v>
      </c>
      <c r="BK1398" s="219">
        <f>ROUND(I1398*H1398,2)</f>
        <v>0</v>
      </c>
      <c r="BL1398" s="20" t="s">
        <v>261</v>
      </c>
      <c r="BM1398" s="218" t="s">
        <v>1677</v>
      </c>
    </row>
    <row r="1399" s="13" customFormat="1">
      <c r="A1399" s="13"/>
      <c r="B1399" s="225"/>
      <c r="C1399" s="226"/>
      <c r="D1399" s="227" t="s">
        <v>156</v>
      </c>
      <c r="E1399" s="228" t="s">
        <v>19</v>
      </c>
      <c r="F1399" s="229" t="s">
        <v>1572</v>
      </c>
      <c r="G1399" s="226"/>
      <c r="H1399" s="228" t="s">
        <v>19</v>
      </c>
      <c r="I1399" s="230"/>
      <c r="J1399" s="226"/>
      <c r="K1399" s="226"/>
      <c r="L1399" s="231"/>
      <c r="M1399" s="232"/>
      <c r="N1399" s="233"/>
      <c r="O1399" s="233"/>
      <c r="P1399" s="233"/>
      <c r="Q1399" s="233"/>
      <c r="R1399" s="233"/>
      <c r="S1399" s="233"/>
      <c r="T1399" s="234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5" t="s">
        <v>156</v>
      </c>
      <c r="AU1399" s="235" t="s">
        <v>85</v>
      </c>
      <c r="AV1399" s="13" t="s">
        <v>83</v>
      </c>
      <c r="AW1399" s="13" t="s">
        <v>37</v>
      </c>
      <c r="AX1399" s="13" t="s">
        <v>75</v>
      </c>
      <c r="AY1399" s="235" t="s">
        <v>145</v>
      </c>
    </row>
    <row r="1400" s="14" customFormat="1">
      <c r="A1400" s="14"/>
      <c r="B1400" s="236"/>
      <c r="C1400" s="237"/>
      <c r="D1400" s="227" t="s">
        <v>156</v>
      </c>
      <c r="E1400" s="238" t="s">
        <v>19</v>
      </c>
      <c r="F1400" s="239" t="s">
        <v>83</v>
      </c>
      <c r="G1400" s="237"/>
      <c r="H1400" s="240">
        <v>1</v>
      </c>
      <c r="I1400" s="241"/>
      <c r="J1400" s="237"/>
      <c r="K1400" s="237"/>
      <c r="L1400" s="242"/>
      <c r="M1400" s="243"/>
      <c r="N1400" s="244"/>
      <c r="O1400" s="244"/>
      <c r="P1400" s="244"/>
      <c r="Q1400" s="244"/>
      <c r="R1400" s="244"/>
      <c r="S1400" s="244"/>
      <c r="T1400" s="245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6" t="s">
        <v>156</v>
      </c>
      <c r="AU1400" s="246" t="s">
        <v>85</v>
      </c>
      <c r="AV1400" s="14" t="s">
        <v>85</v>
      </c>
      <c r="AW1400" s="14" t="s">
        <v>37</v>
      </c>
      <c r="AX1400" s="14" t="s">
        <v>75</v>
      </c>
      <c r="AY1400" s="246" t="s">
        <v>145</v>
      </c>
    </row>
    <row r="1401" s="16" customFormat="1">
      <c r="A1401" s="16"/>
      <c r="B1401" s="258"/>
      <c r="C1401" s="259"/>
      <c r="D1401" s="227" t="s">
        <v>156</v>
      </c>
      <c r="E1401" s="260" t="s">
        <v>19</v>
      </c>
      <c r="F1401" s="261" t="s">
        <v>166</v>
      </c>
      <c r="G1401" s="259"/>
      <c r="H1401" s="262">
        <v>1</v>
      </c>
      <c r="I1401" s="263"/>
      <c r="J1401" s="259"/>
      <c r="K1401" s="259"/>
      <c r="L1401" s="264"/>
      <c r="M1401" s="265"/>
      <c r="N1401" s="266"/>
      <c r="O1401" s="266"/>
      <c r="P1401" s="266"/>
      <c r="Q1401" s="266"/>
      <c r="R1401" s="266"/>
      <c r="S1401" s="266"/>
      <c r="T1401" s="267"/>
      <c r="U1401" s="16"/>
      <c r="V1401" s="16"/>
      <c r="W1401" s="16"/>
      <c r="X1401" s="16"/>
      <c r="Y1401" s="16"/>
      <c r="Z1401" s="16"/>
      <c r="AA1401" s="16"/>
      <c r="AB1401" s="16"/>
      <c r="AC1401" s="16"/>
      <c r="AD1401" s="16"/>
      <c r="AE1401" s="16"/>
      <c r="AT1401" s="268" t="s">
        <v>156</v>
      </c>
      <c r="AU1401" s="268" t="s">
        <v>85</v>
      </c>
      <c r="AV1401" s="16" t="s">
        <v>152</v>
      </c>
      <c r="AW1401" s="16" t="s">
        <v>37</v>
      </c>
      <c r="AX1401" s="16" t="s">
        <v>83</v>
      </c>
      <c r="AY1401" s="268" t="s">
        <v>145</v>
      </c>
    </row>
    <row r="1402" s="2" customFormat="1" ht="24.15" customHeight="1">
      <c r="A1402" s="41"/>
      <c r="B1402" s="42"/>
      <c r="C1402" s="207" t="s">
        <v>1678</v>
      </c>
      <c r="D1402" s="207" t="s">
        <v>147</v>
      </c>
      <c r="E1402" s="208" t="s">
        <v>1679</v>
      </c>
      <c r="F1402" s="209" t="s">
        <v>1680</v>
      </c>
      <c r="G1402" s="210" t="s">
        <v>240</v>
      </c>
      <c r="H1402" s="211">
        <v>1</v>
      </c>
      <c r="I1402" s="212"/>
      <c r="J1402" s="213">
        <f>ROUND(I1402*H1402,2)</f>
        <v>0</v>
      </c>
      <c r="K1402" s="209" t="s">
        <v>151</v>
      </c>
      <c r="L1402" s="47"/>
      <c r="M1402" s="214" t="s">
        <v>19</v>
      </c>
      <c r="N1402" s="215" t="s">
        <v>46</v>
      </c>
      <c r="O1402" s="87"/>
      <c r="P1402" s="216">
        <f>O1402*H1402</f>
        <v>0</v>
      </c>
      <c r="Q1402" s="216">
        <v>0</v>
      </c>
      <c r="R1402" s="216">
        <f>Q1402*H1402</f>
        <v>0</v>
      </c>
      <c r="S1402" s="216">
        <v>0</v>
      </c>
      <c r="T1402" s="217">
        <f>S1402*H1402</f>
        <v>0</v>
      </c>
      <c r="U1402" s="41"/>
      <c r="V1402" s="41"/>
      <c r="W1402" s="41"/>
      <c r="X1402" s="41"/>
      <c r="Y1402" s="41"/>
      <c r="Z1402" s="41"/>
      <c r="AA1402" s="41"/>
      <c r="AB1402" s="41"/>
      <c r="AC1402" s="41"/>
      <c r="AD1402" s="41"/>
      <c r="AE1402" s="41"/>
      <c r="AR1402" s="218" t="s">
        <v>261</v>
      </c>
      <c r="AT1402" s="218" t="s">
        <v>147</v>
      </c>
      <c r="AU1402" s="218" t="s">
        <v>85</v>
      </c>
      <c r="AY1402" s="20" t="s">
        <v>145</v>
      </c>
      <c r="BE1402" s="219">
        <f>IF(N1402="základní",J1402,0)</f>
        <v>0</v>
      </c>
      <c r="BF1402" s="219">
        <f>IF(N1402="snížená",J1402,0)</f>
        <v>0</v>
      </c>
      <c r="BG1402" s="219">
        <f>IF(N1402="zákl. přenesená",J1402,0)</f>
        <v>0</v>
      </c>
      <c r="BH1402" s="219">
        <f>IF(N1402="sníž. přenesená",J1402,0)</f>
        <v>0</v>
      </c>
      <c r="BI1402" s="219">
        <f>IF(N1402="nulová",J1402,0)</f>
        <v>0</v>
      </c>
      <c r="BJ1402" s="20" t="s">
        <v>83</v>
      </c>
      <c r="BK1402" s="219">
        <f>ROUND(I1402*H1402,2)</f>
        <v>0</v>
      </c>
      <c r="BL1402" s="20" t="s">
        <v>261</v>
      </c>
      <c r="BM1402" s="218" t="s">
        <v>1681</v>
      </c>
    </row>
    <row r="1403" s="2" customFormat="1">
      <c r="A1403" s="41"/>
      <c r="B1403" s="42"/>
      <c r="C1403" s="43"/>
      <c r="D1403" s="220" t="s">
        <v>154</v>
      </c>
      <c r="E1403" s="43"/>
      <c r="F1403" s="221" t="s">
        <v>1682</v>
      </c>
      <c r="G1403" s="43"/>
      <c r="H1403" s="43"/>
      <c r="I1403" s="222"/>
      <c r="J1403" s="43"/>
      <c r="K1403" s="43"/>
      <c r="L1403" s="47"/>
      <c r="M1403" s="223"/>
      <c r="N1403" s="224"/>
      <c r="O1403" s="87"/>
      <c r="P1403" s="87"/>
      <c r="Q1403" s="87"/>
      <c r="R1403" s="87"/>
      <c r="S1403" s="87"/>
      <c r="T1403" s="88"/>
      <c r="U1403" s="41"/>
      <c r="V1403" s="41"/>
      <c r="W1403" s="41"/>
      <c r="X1403" s="41"/>
      <c r="Y1403" s="41"/>
      <c r="Z1403" s="41"/>
      <c r="AA1403" s="41"/>
      <c r="AB1403" s="41"/>
      <c r="AC1403" s="41"/>
      <c r="AD1403" s="41"/>
      <c r="AE1403" s="41"/>
      <c r="AT1403" s="20" t="s">
        <v>154</v>
      </c>
      <c r="AU1403" s="20" t="s">
        <v>85</v>
      </c>
    </row>
    <row r="1404" s="13" customFormat="1">
      <c r="A1404" s="13"/>
      <c r="B1404" s="225"/>
      <c r="C1404" s="226"/>
      <c r="D1404" s="227" t="s">
        <v>156</v>
      </c>
      <c r="E1404" s="228" t="s">
        <v>19</v>
      </c>
      <c r="F1404" s="229" t="s">
        <v>1554</v>
      </c>
      <c r="G1404" s="226"/>
      <c r="H1404" s="228" t="s">
        <v>19</v>
      </c>
      <c r="I1404" s="230"/>
      <c r="J1404" s="226"/>
      <c r="K1404" s="226"/>
      <c r="L1404" s="231"/>
      <c r="M1404" s="232"/>
      <c r="N1404" s="233"/>
      <c r="O1404" s="233"/>
      <c r="P1404" s="233"/>
      <c r="Q1404" s="233"/>
      <c r="R1404" s="233"/>
      <c r="S1404" s="233"/>
      <c r="T1404" s="234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5" t="s">
        <v>156</v>
      </c>
      <c r="AU1404" s="235" t="s">
        <v>85</v>
      </c>
      <c r="AV1404" s="13" t="s">
        <v>83</v>
      </c>
      <c r="AW1404" s="13" t="s">
        <v>37</v>
      </c>
      <c r="AX1404" s="13" t="s">
        <v>75</v>
      </c>
      <c r="AY1404" s="235" t="s">
        <v>145</v>
      </c>
    </row>
    <row r="1405" s="14" customFormat="1">
      <c r="A1405" s="14"/>
      <c r="B1405" s="236"/>
      <c r="C1405" s="237"/>
      <c r="D1405" s="227" t="s">
        <v>156</v>
      </c>
      <c r="E1405" s="238" t="s">
        <v>19</v>
      </c>
      <c r="F1405" s="239" t="s">
        <v>83</v>
      </c>
      <c r="G1405" s="237"/>
      <c r="H1405" s="240">
        <v>1</v>
      </c>
      <c r="I1405" s="241"/>
      <c r="J1405" s="237"/>
      <c r="K1405" s="237"/>
      <c r="L1405" s="242"/>
      <c r="M1405" s="243"/>
      <c r="N1405" s="244"/>
      <c r="O1405" s="244"/>
      <c r="P1405" s="244"/>
      <c r="Q1405" s="244"/>
      <c r="R1405" s="244"/>
      <c r="S1405" s="244"/>
      <c r="T1405" s="245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46" t="s">
        <v>156</v>
      </c>
      <c r="AU1405" s="246" t="s">
        <v>85</v>
      </c>
      <c r="AV1405" s="14" t="s">
        <v>85</v>
      </c>
      <c r="AW1405" s="14" t="s">
        <v>37</v>
      </c>
      <c r="AX1405" s="14" t="s">
        <v>75</v>
      </c>
      <c r="AY1405" s="246" t="s">
        <v>145</v>
      </c>
    </row>
    <row r="1406" s="16" customFormat="1">
      <c r="A1406" s="16"/>
      <c r="B1406" s="258"/>
      <c r="C1406" s="259"/>
      <c r="D1406" s="227" t="s">
        <v>156</v>
      </c>
      <c r="E1406" s="260" t="s">
        <v>19</v>
      </c>
      <c r="F1406" s="261" t="s">
        <v>166</v>
      </c>
      <c r="G1406" s="259"/>
      <c r="H1406" s="262">
        <v>1</v>
      </c>
      <c r="I1406" s="263"/>
      <c r="J1406" s="259"/>
      <c r="K1406" s="259"/>
      <c r="L1406" s="264"/>
      <c r="M1406" s="265"/>
      <c r="N1406" s="266"/>
      <c r="O1406" s="266"/>
      <c r="P1406" s="266"/>
      <c r="Q1406" s="266"/>
      <c r="R1406" s="266"/>
      <c r="S1406" s="266"/>
      <c r="T1406" s="267"/>
      <c r="U1406" s="16"/>
      <c r="V1406" s="16"/>
      <c r="W1406" s="16"/>
      <c r="X1406" s="16"/>
      <c r="Y1406" s="16"/>
      <c r="Z1406" s="16"/>
      <c r="AA1406" s="16"/>
      <c r="AB1406" s="16"/>
      <c r="AC1406" s="16"/>
      <c r="AD1406" s="16"/>
      <c r="AE1406" s="16"/>
      <c r="AT1406" s="268" t="s">
        <v>156</v>
      </c>
      <c r="AU1406" s="268" t="s">
        <v>85</v>
      </c>
      <c r="AV1406" s="16" t="s">
        <v>152</v>
      </c>
      <c r="AW1406" s="16" t="s">
        <v>37</v>
      </c>
      <c r="AX1406" s="16" t="s">
        <v>83</v>
      </c>
      <c r="AY1406" s="268" t="s">
        <v>145</v>
      </c>
    </row>
    <row r="1407" s="2" customFormat="1" ht="16.5" customHeight="1">
      <c r="A1407" s="41"/>
      <c r="B1407" s="42"/>
      <c r="C1407" s="269" t="s">
        <v>1683</v>
      </c>
      <c r="D1407" s="269" t="s">
        <v>223</v>
      </c>
      <c r="E1407" s="270" t="s">
        <v>1684</v>
      </c>
      <c r="F1407" s="271" t="s">
        <v>1685</v>
      </c>
      <c r="G1407" s="272" t="s">
        <v>240</v>
      </c>
      <c r="H1407" s="273">
        <v>1</v>
      </c>
      <c r="I1407" s="274"/>
      <c r="J1407" s="275">
        <f>ROUND(I1407*H1407,2)</f>
        <v>0</v>
      </c>
      <c r="K1407" s="271" t="s">
        <v>151</v>
      </c>
      <c r="L1407" s="276"/>
      <c r="M1407" s="277" t="s">
        <v>19</v>
      </c>
      <c r="N1407" s="278" t="s">
        <v>46</v>
      </c>
      <c r="O1407" s="87"/>
      <c r="P1407" s="216">
        <f>O1407*H1407</f>
        <v>0</v>
      </c>
      <c r="Q1407" s="216">
        <v>0.00050000000000000001</v>
      </c>
      <c r="R1407" s="216">
        <f>Q1407*H1407</f>
        <v>0.00050000000000000001</v>
      </c>
      <c r="S1407" s="216">
        <v>0</v>
      </c>
      <c r="T1407" s="217">
        <f>S1407*H1407</f>
        <v>0</v>
      </c>
      <c r="U1407" s="41"/>
      <c r="V1407" s="41"/>
      <c r="W1407" s="41"/>
      <c r="X1407" s="41"/>
      <c r="Y1407" s="41"/>
      <c r="Z1407" s="41"/>
      <c r="AA1407" s="41"/>
      <c r="AB1407" s="41"/>
      <c r="AC1407" s="41"/>
      <c r="AD1407" s="41"/>
      <c r="AE1407" s="41"/>
      <c r="AR1407" s="218" t="s">
        <v>391</v>
      </c>
      <c r="AT1407" s="218" t="s">
        <v>223</v>
      </c>
      <c r="AU1407" s="218" t="s">
        <v>85</v>
      </c>
      <c r="AY1407" s="20" t="s">
        <v>145</v>
      </c>
      <c r="BE1407" s="219">
        <f>IF(N1407="základní",J1407,0)</f>
        <v>0</v>
      </c>
      <c r="BF1407" s="219">
        <f>IF(N1407="snížená",J1407,0)</f>
        <v>0</v>
      </c>
      <c r="BG1407" s="219">
        <f>IF(N1407="zákl. přenesená",J1407,0)</f>
        <v>0</v>
      </c>
      <c r="BH1407" s="219">
        <f>IF(N1407="sníž. přenesená",J1407,0)</f>
        <v>0</v>
      </c>
      <c r="BI1407" s="219">
        <f>IF(N1407="nulová",J1407,0)</f>
        <v>0</v>
      </c>
      <c r="BJ1407" s="20" t="s">
        <v>83</v>
      </c>
      <c r="BK1407" s="219">
        <f>ROUND(I1407*H1407,2)</f>
        <v>0</v>
      </c>
      <c r="BL1407" s="20" t="s">
        <v>261</v>
      </c>
      <c r="BM1407" s="218" t="s">
        <v>1686</v>
      </c>
    </row>
    <row r="1408" s="2" customFormat="1" ht="24.15" customHeight="1">
      <c r="A1408" s="41"/>
      <c r="B1408" s="42"/>
      <c r="C1408" s="207" t="s">
        <v>1687</v>
      </c>
      <c r="D1408" s="207" t="s">
        <v>147</v>
      </c>
      <c r="E1408" s="208" t="s">
        <v>1688</v>
      </c>
      <c r="F1408" s="209" t="s">
        <v>1689</v>
      </c>
      <c r="G1408" s="210" t="s">
        <v>313</v>
      </c>
      <c r="H1408" s="211">
        <v>48</v>
      </c>
      <c r="I1408" s="212"/>
      <c r="J1408" s="213">
        <f>ROUND(I1408*H1408,2)</f>
        <v>0</v>
      </c>
      <c r="K1408" s="209" t="s">
        <v>151</v>
      </c>
      <c r="L1408" s="47"/>
      <c r="M1408" s="214" t="s">
        <v>19</v>
      </c>
      <c r="N1408" s="215" t="s">
        <v>46</v>
      </c>
      <c r="O1408" s="87"/>
      <c r="P1408" s="216">
        <f>O1408*H1408</f>
        <v>0</v>
      </c>
      <c r="Q1408" s="216">
        <v>0</v>
      </c>
      <c r="R1408" s="216">
        <f>Q1408*H1408</f>
        <v>0</v>
      </c>
      <c r="S1408" s="216">
        <v>0</v>
      </c>
      <c r="T1408" s="217">
        <f>S1408*H1408</f>
        <v>0</v>
      </c>
      <c r="U1408" s="41"/>
      <c r="V1408" s="41"/>
      <c r="W1408" s="41"/>
      <c r="X1408" s="41"/>
      <c r="Y1408" s="41"/>
      <c r="Z1408" s="41"/>
      <c r="AA1408" s="41"/>
      <c r="AB1408" s="41"/>
      <c r="AC1408" s="41"/>
      <c r="AD1408" s="41"/>
      <c r="AE1408" s="41"/>
      <c r="AR1408" s="218" t="s">
        <v>261</v>
      </c>
      <c r="AT1408" s="218" t="s">
        <v>147</v>
      </c>
      <c r="AU1408" s="218" t="s">
        <v>85</v>
      </c>
      <c r="AY1408" s="20" t="s">
        <v>145</v>
      </c>
      <c r="BE1408" s="219">
        <f>IF(N1408="základní",J1408,0)</f>
        <v>0</v>
      </c>
      <c r="BF1408" s="219">
        <f>IF(N1408="snížená",J1408,0)</f>
        <v>0</v>
      </c>
      <c r="BG1408" s="219">
        <f>IF(N1408="zákl. přenesená",J1408,0)</f>
        <v>0</v>
      </c>
      <c r="BH1408" s="219">
        <f>IF(N1408="sníž. přenesená",J1408,0)</f>
        <v>0</v>
      </c>
      <c r="BI1408" s="219">
        <f>IF(N1408="nulová",J1408,0)</f>
        <v>0</v>
      </c>
      <c r="BJ1408" s="20" t="s">
        <v>83</v>
      </c>
      <c r="BK1408" s="219">
        <f>ROUND(I1408*H1408,2)</f>
        <v>0</v>
      </c>
      <c r="BL1408" s="20" t="s">
        <v>261</v>
      </c>
      <c r="BM1408" s="218" t="s">
        <v>1690</v>
      </c>
    </row>
    <row r="1409" s="2" customFormat="1">
      <c r="A1409" s="41"/>
      <c r="B1409" s="42"/>
      <c r="C1409" s="43"/>
      <c r="D1409" s="220" t="s">
        <v>154</v>
      </c>
      <c r="E1409" s="43"/>
      <c r="F1409" s="221" t="s">
        <v>1691</v>
      </c>
      <c r="G1409" s="43"/>
      <c r="H1409" s="43"/>
      <c r="I1409" s="222"/>
      <c r="J1409" s="43"/>
      <c r="K1409" s="43"/>
      <c r="L1409" s="47"/>
      <c r="M1409" s="223"/>
      <c r="N1409" s="224"/>
      <c r="O1409" s="87"/>
      <c r="P1409" s="87"/>
      <c r="Q1409" s="87"/>
      <c r="R1409" s="87"/>
      <c r="S1409" s="87"/>
      <c r="T1409" s="88"/>
      <c r="U1409" s="41"/>
      <c r="V1409" s="41"/>
      <c r="W1409" s="41"/>
      <c r="X1409" s="41"/>
      <c r="Y1409" s="41"/>
      <c r="Z1409" s="41"/>
      <c r="AA1409" s="41"/>
      <c r="AB1409" s="41"/>
      <c r="AC1409" s="41"/>
      <c r="AD1409" s="41"/>
      <c r="AE1409" s="41"/>
      <c r="AT1409" s="20" t="s">
        <v>154</v>
      </c>
      <c r="AU1409" s="20" t="s">
        <v>85</v>
      </c>
    </row>
    <row r="1410" s="13" customFormat="1">
      <c r="A1410" s="13"/>
      <c r="B1410" s="225"/>
      <c r="C1410" s="226"/>
      <c r="D1410" s="227" t="s">
        <v>156</v>
      </c>
      <c r="E1410" s="228" t="s">
        <v>19</v>
      </c>
      <c r="F1410" s="229" t="s">
        <v>1592</v>
      </c>
      <c r="G1410" s="226"/>
      <c r="H1410" s="228" t="s">
        <v>19</v>
      </c>
      <c r="I1410" s="230"/>
      <c r="J1410" s="226"/>
      <c r="K1410" s="226"/>
      <c r="L1410" s="231"/>
      <c r="M1410" s="232"/>
      <c r="N1410" s="233"/>
      <c r="O1410" s="233"/>
      <c r="P1410" s="233"/>
      <c r="Q1410" s="233"/>
      <c r="R1410" s="233"/>
      <c r="S1410" s="233"/>
      <c r="T1410" s="234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5" t="s">
        <v>156</v>
      </c>
      <c r="AU1410" s="235" t="s">
        <v>85</v>
      </c>
      <c r="AV1410" s="13" t="s">
        <v>83</v>
      </c>
      <c r="AW1410" s="13" t="s">
        <v>37</v>
      </c>
      <c r="AX1410" s="13" t="s">
        <v>75</v>
      </c>
      <c r="AY1410" s="235" t="s">
        <v>145</v>
      </c>
    </row>
    <row r="1411" s="14" customFormat="1">
      <c r="A1411" s="14"/>
      <c r="B1411" s="236"/>
      <c r="C1411" s="237"/>
      <c r="D1411" s="227" t="s">
        <v>156</v>
      </c>
      <c r="E1411" s="238" t="s">
        <v>19</v>
      </c>
      <c r="F1411" s="239" t="s">
        <v>1692</v>
      </c>
      <c r="G1411" s="237"/>
      <c r="H1411" s="240">
        <v>24</v>
      </c>
      <c r="I1411" s="241"/>
      <c r="J1411" s="237"/>
      <c r="K1411" s="237"/>
      <c r="L1411" s="242"/>
      <c r="M1411" s="243"/>
      <c r="N1411" s="244"/>
      <c r="O1411" s="244"/>
      <c r="P1411" s="244"/>
      <c r="Q1411" s="244"/>
      <c r="R1411" s="244"/>
      <c r="S1411" s="244"/>
      <c r="T1411" s="245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46" t="s">
        <v>156</v>
      </c>
      <c r="AU1411" s="246" t="s">
        <v>85</v>
      </c>
      <c r="AV1411" s="14" t="s">
        <v>85</v>
      </c>
      <c r="AW1411" s="14" t="s">
        <v>37</v>
      </c>
      <c r="AX1411" s="14" t="s">
        <v>75</v>
      </c>
      <c r="AY1411" s="246" t="s">
        <v>145</v>
      </c>
    </row>
    <row r="1412" s="13" customFormat="1">
      <c r="A1412" s="13"/>
      <c r="B1412" s="225"/>
      <c r="C1412" s="226"/>
      <c r="D1412" s="227" t="s">
        <v>156</v>
      </c>
      <c r="E1412" s="228" t="s">
        <v>19</v>
      </c>
      <c r="F1412" s="229" t="s">
        <v>1556</v>
      </c>
      <c r="G1412" s="226"/>
      <c r="H1412" s="228" t="s">
        <v>19</v>
      </c>
      <c r="I1412" s="230"/>
      <c r="J1412" s="226"/>
      <c r="K1412" s="226"/>
      <c r="L1412" s="231"/>
      <c r="M1412" s="232"/>
      <c r="N1412" s="233"/>
      <c r="O1412" s="233"/>
      <c r="P1412" s="233"/>
      <c r="Q1412" s="233"/>
      <c r="R1412" s="233"/>
      <c r="S1412" s="233"/>
      <c r="T1412" s="234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5" t="s">
        <v>156</v>
      </c>
      <c r="AU1412" s="235" t="s">
        <v>85</v>
      </c>
      <c r="AV1412" s="13" t="s">
        <v>83</v>
      </c>
      <c r="AW1412" s="13" t="s">
        <v>37</v>
      </c>
      <c r="AX1412" s="13" t="s">
        <v>75</v>
      </c>
      <c r="AY1412" s="235" t="s">
        <v>145</v>
      </c>
    </row>
    <row r="1413" s="14" customFormat="1">
      <c r="A1413" s="14"/>
      <c r="B1413" s="236"/>
      <c r="C1413" s="237"/>
      <c r="D1413" s="227" t="s">
        <v>156</v>
      </c>
      <c r="E1413" s="238" t="s">
        <v>19</v>
      </c>
      <c r="F1413" s="239" t="s">
        <v>1692</v>
      </c>
      <c r="G1413" s="237"/>
      <c r="H1413" s="240">
        <v>24</v>
      </c>
      <c r="I1413" s="241"/>
      <c r="J1413" s="237"/>
      <c r="K1413" s="237"/>
      <c r="L1413" s="242"/>
      <c r="M1413" s="243"/>
      <c r="N1413" s="244"/>
      <c r="O1413" s="244"/>
      <c r="P1413" s="244"/>
      <c r="Q1413" s="244"/>
      <c r="R1413" s="244"/>
      <c r="S1413" s="244"/>
      <c r="T1413" s="245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6" t="s">
        <v>156</v>
      </c>
      <c r="AU1413" s="246" t="s">
        <v>85</v>
      </c>
      <c r="AV1413" s="14" t="s">
        <v>85</v>
      </c>
      <c r="AW1413" s="14" t="s">
        <v>37</v>
      </c>
      <c r="AX1413" s="14" t="s">
        <v>75</v>
      </c>
      <c r="AY1413" s="246" t="s">
        <v>145</v>
      </c>
    </row>
    <row r="1414" s="16" customFormat="1">
      <c r="A1414" s="16"/>
      <c r="B1414" s="258"/>
      <c r="C1414" s="259"/>
      <c r="D1414" s="227" t="s">
        <v>156</v>
      </c>
      <c r="E1414" s="260" t="s">
        <v>19</v>
      </c>
      <c r="F1414" s="261" t="s">
        <v>166</v>
      </c>
      <c r="G1414" s="259"/>
      <c r="H1414" s="262">
        <v>48</v>
      </c>
      <c r="I1414" s="263"/>
      <c r="J1414" s="259"/>
      <c r="K1414" s="259"/>
      <c r="L1414" s="264"/>
      <c r="M1414" s="265"/>
      <c r="N1414" s="266"/>
      <c r="O1414" s="266"/>
      <c r="P1414" s="266"/>
      <c r="Q1414" s="266"/>
      <c r="R1414" s="266"/>
      <c r="S1414" s="266"/>
      <c r="T1414" s="267"/>
      <c r="U1414" s="16"/>
      <c r="V1414" s="16"/>
      <c r="W1414" s="16"/>
      <c r="X1414" s="16"/>
      <c r="Y1414" s="16"/>
      <c r="Z1414" s="16"/>
      <c r="AA1414" s="16"/>
      <c r="AB1414" s="16"/>
      <c r="AC1414" s="16"/>
      <c r="AD1414" s="16"/>
      <c r="AE1414" s="16"/>
      <c r="AT1414" s="268" t="s">
        <v>156</v>
      </c>
      <c r="AU1414" s="268" t="s">
        <v>85</v>
      </c>
      <c r="AV1414" s="16" t="s">
        <v>152</v>
      </c>
      <c r="AW1414" s="16" t="s">
        <v>37</v>
      </c>
      <c r="AX1414" s="16" t="s">
        <v>83</v>
      </c>
      <c r="AY1414" s="268" t="s">
        <v>145</v>
      </c>
    </row>
    <row r="1415" s="2" customFormat="1" ht="16.5" customHeight="1">
      <c r="A1415" s="41"/>
      <c r="B1415" s="42"/>
      <c r="C1415" s="269" t="s">
        <v>1693</v>
      </c>
      <c r="D1415" s="269" t="s">
        <v>223</v>
      </c>
      <c r="E1415" s="270" t="s">
        <v>1694</v>
      </c>
      <c r="F1415" s="271" t="s">
        <v>1695</v>
      </c>
      <c r="G1415" s="272" t="s">
        <v>313</v>
      </c>
      <c r="H1415" s="273">
        <v>57.600000000000001</v>
      </c>
      <c r="I1415" s="274"/>
      <c r="J1415" s="275">
        <f>ROUND(I1415*H1415,2)</f>
        <v>0</v>
      </c>
      <c r="K1415" s="271" t="s">
        <v>151</v>
      </c>
      <c r="L1415" s="276"/>
      <c r="M1415" s="277" t="s">
        <v>19</v>
      </c>
      <c r="N1415" s="278" t="s">
        <v>46</v>
      </c>
      <c r="O1415" s="87"/>
      <c r="P1415" s="216">
        <f>O1415*H1415</f>
        <v>0</v>
      </c>
      <c r="Q1415" s="216">
        <v>0.00059999999999999995</v>
      </c>
      <c r="R1415" s="216">
        <f>Q1415*H1415</f>
        <v>0.03456</v>
      </c>
      <c r="S1415" s="216">
        <v>0</v>
      </c>
      <c r="T1415" s="217">
        <f>S1415*H1415</f>
        <v>0</v>
      </c>
      <c r="U1415" s="41"/>
      <c r="V1415" s="41"/>
      <c r="W1415" s="41"/>
      <c r="X1415" s="41"/>
      <c r="Y1415" s="41"/>
      <c r="Z1415" s="41"/>
      <c r="AA1415" s="41"/>
      <c r="AB1415" s="41"/>
      <c r="AC1415" s="41"/>
      <c r="AD1415" s="41"/>
      <c r="AE1415" s="41"/>
      <c r="AR1415" s="218" t="s">
        <v>391</v>
      </c>
      <c r="AT1415" s="218" t="s">
        <v>223</v>
      </c>
      <c r="AU1415" s="218" t="s">
        <v>85</v>
      </c>
      <c r="AY1415" s="20" t="s">
        <v>145</v>
      </c>
      <c r="BE1415" s="219">
        <f>IF(N1415="základní",J1415,0)</f>
        <v>0</v>
      </c>
      <c r="BF1415" s="219">
        <f>IF(N1415="snížená",J1415,0)</f>
        <v>0</v>
      </c>
      <c r="BG1415" s="219">
        <f>IF(N1415="zákl. přenesená",J1415,0)</f>
        <v>0</v>
      </c>
      <c r="BH1415" s="219">
        <f>IF(N1415="sníž. přenesená",J1415,0)</f>
        <v>0</v>
      </c>
      <c r="BI1415" s="219">
        <f>IF(N1415="nulová",J1415,0)</f>
        <v>0</v>
      </c>
      <c r="BJ1415" s="20" t="s">
        <v>83</v>
      </c>
      <c r="BK1415" s="219">
        <f>ROUND(I1415*H1415,2)</f>
        <v>0</v>
      </c>
      <c r="BL1415" s="20" t="s">
        <v>261</v>
      </c>
      <c r="BM1415" s="218" t="s">
        <v>1696</v>
      </c>
    </row>
    <row r="1416" s="14" customFormat="1">
      <c r="A1416" s="14"/>
      <c r="B1416" s="236"/>
      <c r="C1416" s="237"/>
      <c r="D1416" s="227" t="s">
        <v>156</v>
      </c>
      <c r="E1416" s="237"/>
      <c r="F1416" s="239" t="s">
        <v>1697</v>
      </c>
      <c r="G1416" s="237"/>
      <c r="H1416" s="240">
        <v>57.600000000000001</v>
      </c>
      <c r="I1416" s="241"/>
      <c r="J1416" s="237"/>
      <c r="K1416" s="237"/>
      <c r="L1416" s="242"/>
      <c r="M1416" s="243"/>
      <c r="N1416" s="244"/>
      <c r="O1416" s="244"/>
      <c r="P1416" s="244"/>
      <c r="Q1416" s="244"/>
      <c r="R1416" s="244"/>
      <c r="S1416" s="244"/>
      <c r="T1416" s="245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46" t="s">
        <v>156</v>
      </c>
      <c r="AU1416" s="246" t="s">
        <v>85</v>
      </c>
      <c r="AV1416" s="14" t="s">
        <v>85</v>
      </c>
      <c r="AW1416" s="14" t="s">
        <v>4</v>
      </c>
      <c r="AX1416" s="14" t="s">
        <v>83</v>
      </c>
      <c r="AY1416" s="246" t="s">
        <v>145</v>
      </c>
    </row>
    <row r="1417" s="2" customFormat="1" ht="16.5" customHeight="1">
      <c r="A1417" s="41"/>
      <c r="B1417" s="42"/>
      <c r="C1417" s="207" t="s">
        <v>1698</v>
      </c>
      <c r="D1417" s="207" t="s">
        <v>147</v>
      </c>
      <c r="E1417" s="208" t="s">
        <v>1699</v>
      </c>
      <c r="F1417" s="209" t="s">
        <v>1700</v>
      </c>
      <c r="G1417" s="210" t="s">
        <v>313</v>
      </c>
      <c r="H1417" s="211">
        <v>34</v>
      </c>
      <c r="I1417" s="212"/>
      <c r="J1417" s="213">
        <f>ROUND(I1417*H1417,2)</f>
        <v>0</v>
      </c>
      <c r="K1417" s="209" t="s">
        <v>151</v>
      </c>
      <c r="L1417" s="47"/>
      <c r="M1417" s="214" t="s">
        <v>19</v>
      </c>
      <c r="N1417" s="215" t="s">
        <v>46</v>
      </c>
      <c r="O1417" s="87"/>
      <c r="P1417" s="216">
        <f>O1417*H1417</f>
        <v>0</v>
      </c>
      <c r="Q1417" s="216">
        <v>0</v>
      </c>
      <c r="R1417" s="216">
        <f>Q1417*H1417</f>
        <v>0</v>
      </c>
      <c r="S1417" s="216">
        <v>0</v>
      </c>
      <c r="T1417" s="217">
        <f>S1417*H1417</f>
        <v>0</v>
      </c>
      <c r="U1417" s="41"/>
      <c r="V1417" s="41"/>
      <c r="W1417" s="41"/>
      <c r="X1417" s="41"/>
      <c r="Y1417" s="41"/>
      <c r="Z1417" s="41"/>
      <c r="AA1417" s="41"/>
      <c r="AB1417" s="41"/>
      <c r="AC1417" s="41"/>
      <c r="AD1417" s="41"/>
      <c r="AE1417" s="41"/>
      <c r="AR1417" s="218" t="s">
        <v>261</v>
      </c>
      <c r="AT1417" s="218" t="s">
        <v>147</v>
      </c>
      <c r="AU1417" s="218" t="s">
        <v>85</v>
      </c>
      <c r="AY1417" s="20" t="s">
        <v>145</v>
      </c>
      <c r="BE1417" s="219">
        <f>IF(N1417="základní",J1417,0)</f>
        <v>0</v>
      </c>
      <c r="BF1417" s="219">
        <f>IF(N1417="snížená",J1417,0)</f>
        <v>0</v>
      </c>
      <c r="BG1417" s="219">
        <f>IF(N1417="zákl. přenesená",J1417,0)</f>
        <v>0</v>
      </c>
      <c r="BH1417" s="219">
        <f>IF(N1417="sníž. přenesená",J1417,0)</f>
        <v>0</v>
      </c>
      <c r="BI1417" s="219">
        <f>IF(N1417="nulová",J1417,0)</f>
        <v>0</v>
      </c>
      <c r="BJ1417" s="20" t="s">
        <v>83</v>
      </c>
      <c r="BK1417" s="219">
        <f>ROUND(I1417*H1417,2)</f>
        <v>0</v>
      </c>
      <c r="BL1417" s="20" t="s">
        <v>261</v>
      </c>
      <c r="BM1417" s="218" t="s">
        <v>1701</v>
      </c>
    </row>
    <row r="1418" s="2" customFormat="1">
      <c r="A1418" s="41"/>
      <c r="B1418" s="42"/>
      <c r="C1418" s="43"/>
      <c r="D1418" s="220" t="s">
        <v>154</v>
      </c>
      <c r="E1418" s="43"/>
      <c r="F1418" s="221" t="s">
        <v>1702</v>
      </c>
      <c r="G1418" s="43"/>
      <c r="H1418" s="43"/>
      <c r="I1418" s="222"/>
      <c r="J1418" s="43"/>
      <c r="K1418" s="43"/>
      <c r="L1418" s="47"/>
      <c r="M1418" s="223"/>
      <c r="N1418" s="224"/>
      <c r="O1418" s="87"/>
      <c r="P1418" s="87"/>
      <c r="Q1418" s="87"/>
      <c r="R1418" s="87"/>
      <c r="S1418" s="87"/>
      <c r="T1418" s="88"/>
      <c r="U1418" s="41"/>
      <c r="V1418" s="41"/>
      <c r="W1418" s="41"/>
      <c r="X1418" s="41"/>
      <c r="Y1418" s="41"/>
      <c r="Z1418" s="41"/>
      <c r="AA1418" s="41"/>
      <c r="AB1418" s="41"/>
      <c r="AC1418" s="41"/>
      <c r="AD1418" s="41"/>
      <c r="AE1418" s="41"/>
      <c r="AT1418" s="20" t="s">
        <v>154</v>
      </c>
      <c r="AU1418" s="20" t="s">
        <v>85</v>
      </c>
    </row>
    <row r="1419" s="13" customFormat="1">
      <c r="A1419" s="13"/>
      <c r="B1419" s="225"/>
      <c r="C1419" s="226"/>
      <c r="D1419" s="227" t="s">
        <v>156</v>
      </c>
      <c r="E1419" s="228" t="s">
        <v>19</v>
      </c>
      <c r="F1419" s="229" t="s">
        <v>1592</v>
      </c>
      <c r="G1419" s="226"/>
      <c r="H1419" s="228" t="s">
        <v>19</v>
      </c>
      <c r="I1419" s="230"/>
      <c r="J1419" s="226"/>
      <c r="K1419" s="226"/>
      <c r="L1419" s="231"/>
      <c r="M1419" s="232"/>
      <c r="N1419" s="233"/>
      <c r="O1419" s="233"/>
      <c r="P1419" s="233"/>
      <c r="Q1419" s="233"/>
      <c r="R1419" s="233"/>
      <c r="S1419" s="233"/>
      <c r="T1419" s="234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5" t="s">
        <v>156</v>
      </c>
      <c r="AU1419" s="235" t="s">
        <v>85</v>
      </c>
      <c r="AV1419" s="13" t="s">
        <v>83</v>
      </c>
      <c r="AW1419" s="13" t="s">
        <v>37</v>
      </c>
      <c r="AX1419" s="13" t="s">
        <v>75</v>
      </c>
      <c r="AY1419" s="235" t="s">
        <v>145</v>
      </c>
    </row>
    <row r="1420" s="14" customFormat="1">
      <c r="A1420" s="14"/>
      <c r="B1420" s="236"/>
      <c r="C1420" s="237"/>
      <c r="D1420" s="227" t="s">
        <v>156</v>
      </c>
      <c r="E1420" s="238" t="s">
        <v>19</v>
      </c>
      <c r="F1420" s="239" t="s">
        <v>1703</v>
      </c>
      <c r="G1420" s="237"/>
      <c r="H1420" s="240">
        <v>16</v>
      </c>
      <c r="I1420" s="241"/>
      <c r="J1420" s="237"/>
      <c r="K1420" s="237"/>
      <c r="L1420" s="242"/>
      <c r="M1420" s="243"/>
      <c r="N1420" s="244"/>
      <c r="O1420" s="244"/>
      <c r="P1420" s="244"/>
      <c r="Q1420" s="244"/>
      <c r="R1420" s="244"/>
      <c r="S1420" s="244"/>
      <c r="T1420" s="245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46" t="s">
        <v>156</v>
      </c>
      <c r="AU1420" s="246" t="s">
        <v>85</v>
      </c>
      <c r="AV1420" s="14" t="s">
        <v>85</v>
      </c>
      <c r="AW1420" s="14" t="s">
        <v>37</v>
      </c>
      <c r="AX1420" s="14" t="s">
        <v>75</v>
      </c>
      <c r="AY1420" s="246" t="s">
        <v>145</v>
      </c>
    </row>
    <row r="1421" s="13" customFormat="1">
      <c r="A1421" s="13"/>
      <c r="B1421" s="225"/>
      <c r="C1421" s="226"/>
      <c r="D1421" s="227" t="s">
        <v>156</v>
      </c>
      <c r="E1421" s="228" t="s">
        <v>19</v>
      </c>
      <c r="F1421" s="229" t="s">
        <v>1556</v>
      </c>
      <c r="G1421" s="226"/>
      <c r="H1421" s="228" t="s">
        <v>19</v>
      </c>
      <c r="I1421" s="230"/>
      <c r="J1421" s="226"/>
      <c r="K1421" s="226"/>
      <c r="L1421" s="231"/>
      <c r="M1421" s="232"/>
      <c r="N1421" s="233"/>
      <c r="O1421" s="233"/>
      <c r="P1421" s="233"/>
      <c r="Q1421" s="233"/>
      <c r="R1421" s="233"/>
      <c r="S1421" s="233"/>
      <c r="T1421" s="234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5" t="s">
        <v>156</v>
      </c>
      <c r="AU1421" s="235" t="s">
        <v>85</v>
      </c>
      <c r="AV1421" s="13" t="s">
        <v>83</v>
      </c>
      <c r="AW1421" s="13" t="s">
        <v>37</v>
      </c>
      <c r="AX1421" s="13" t="s">
        <v>75</v>
      </c>
      <c r="AY1421" s="235" t="s">
        <v>145</v>
      </c>
    </row>
    <row r="1422" s="14" customFormat="1">
      <c r="A1422" s="14"/>
      <c r="B1422" s="236"/>
      <c r="C1422" s="237"/>
      <c r="D1422" s="227" t="s">
        <v>156</v>
      </c>
      <c r="E1422" s="238" t="s">
        <v>19</v>
      </c>
      <c r="F1422" s="239" t="s">
        <v>1704</v>
      </c>
      <c r="G1422" s="237"/>
      <c r="H1422" s="240">
        <v>18</v>
      </c>
      <c r="I1422" s="241"/>
      <c r="J1422" s="237"/>
      <c r="K1422" s="237"/>
      <c r="L1422" s="242"/>
      <c r="M1422" s="243"/>
      <c r="N1422" s="244"/>
      <c r="O1422" s="244"/>
      <c r="P1422" s="244"/>
      <c r="Q1422" s="244"/>
      <c r="R1422" s="244"/>
      <c r="S1422" s="244"/>
      <c r="T1422" s="245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46" t="s">
        <v>156</v>
      </c>
      <c r="AU1422" s="246" t="s">
        <v>85</v>
      </c>
      <c r="AV1422" s="14" t="s">
        <v>85</v>
      </c>
      <c r="AW1422" s="14" t="s">
        <v>37</v>
      </c>
      <c r="AX1422" s="14" t="s">
        <v>75</v>
      </c>
      <c r="AY1422" s="246" t="s">
        <v>145</v>
      </c>
    </row>
    <row r="1423" s="16" customFormat="1">
      <c r="A1423" s="16"/>
      <c r="B1423" s="258"/>
      <c r="C1423" s="259"/>
      <c r="D1423" s="227" t="s">
        <v>156</v>
      </c>
      <c r="E1423" s="260" t="s">
        <v>19</v>
      </c>
      <c r="F1423" s="261" t="s">
        <v>166</v>
      </c>
      <c r="G1423" s="259"/>
      <c r="H1423" s="262">
        <v>34</v>
      </c>
      <c r="I1423" s="263"/>
      <c r="J1423" s="259"/>
      <c r="K1423" s="259"/>
      <c r="L1423" s="264"/>
      <c r="M1423" s="265"/>
      <c r="N1423" s="266"/>
      <c r="O1423" s="266"/>
      <c r="P1423" s="266"/>
      <c r="Q1423" s="266"/>
      <c r="R1423" s="266"/>
      <c r="S1423" s="266"/>
      <c r="T1423" s="267"/>
      <c r="U1423" s="16"/>
      <c r="V1423" s="16"/>
      <c r="W1423" s="16"/>
      <c r="X1423" s="16"/>
      <c r="Y1423" s="16"/>
      <c r="Z1423" s="16"/>
      <c r="AA1423" s="16"/>
      <c r="AB1423" s="16"/>
      <c r="AC1423" s="16"/>
      <c r="AD1423" s="16"/>
      <c r="AE1423" s="16"/>
      <c r="AT1423" s="268" t="s">
        <v>156</v>
      </c>
      <c r="AU1423" s="268" t="s">
        <v>85</v>
      </c>
      <c r="AV1423" s="16" t="s">
        <v>152</v>
      </c>
      <c r="AW1423" s="16" t="s">
        <v>37</v>
      </c>
      <c r="AX1423" s="16" t="s">
        <v>83</v>
      </c>
      <c r="AY1423" s="268" t="s">
        <v>145</v>
      </c>
    </row>
    <row r="1424" s="2" customFormat="1" ht="16.5" customHeight="1">
      <c r="A1424" s="41"/>
      <c r="B1424" s="42"/>
      <c r="C1424" s="269" t="s">
        <v>1705</v>
      </c>
      <c r="D1424" s="269" t="s">
        <v>223</v>
      </c>
      <c r="E1424" s="270" t="s">
        <v>1706</v>
      </c>
      <c r="F1424" s="271" t="s">
        <v>1707</v>
      </c>
      <c r="G1424" s="272" t="s">
        <v>313</v>
      </c>
      <c r="H1424" s="273">
        <v>21.600000000000001</v>
      </c>
      <c r="I1424" s="274"/>
      <c r="J1424" s="275">
        <f>ROUND(I1424*H1424,2)</f>
        <v>0</v>
      </c>
      <c r="K1424" s="271" t="s">
        <v>151</v>
      </c>
      <c r="L1424" s="276"/>
      <c r="M1424" s="277" t="s">
        <v>19</v>
      </c>
      <c r="N1424" s="278" t="s">
        <v>46</v>
      </c>
      <c r="O1424" s="87"/>
      <c r="P1424" s="216">
        <f>O1424*H1424</f>
        <v>0</v>
      </c>
      <c r="Q1424" s="216">
        <v>5.0000000000000002E-05</v>
      </c>
      <c r="R1424" s="216">
        <f>Q1424*H1424</f>
        <v>0.0010800000000000002</v>
      </c>
      <c r="S1424" s="216">
        <v>0</v>
      </c>
      <c r="T1424" s="217">
        <f>S1424*H1424</f>
        <v>0</v>
      </c>
      <c r="U1424" s="41"/>
      <c r="V1424" s="41"/>
      <c r="W1424" s="41"/>
      <c r="X1424" s="41"/>
      <c r="Y1424" s="41"/>
      <c r="Z1424" s="41"/>
      <c r="AA1424" s="41"/>
      <c r="AB1424" s="41"/>
      <c r="AC1424" s="41"/>
      <c r="AD1424" s="41"/>
      <c r="AE1424" s="41"/>
      <c r="AR1424" s="218" t="s">
        <v>391</v>
      </c>
      <c r="AT1424" s="218" t="s">
        <v>223</v>
      </c>
      <c r="AU1424" s="218" t="s">
        <v>85</v>
      </c>
      <c r="AY1424" s="20" t="s">
        <v>145</v>
      </c>
      <c r="BE1424" s="219">
        <f>IF(N1424="základní",J1424,0)</f>
        <v>0</v>
      </c>
      <c r="BF1424" s="219">
        <f>IF(N1424="snížená",J1424,0)</f>
        <v>0</v>
      </c>
      <c r="BG1424" s="219">
        <f>IF(N1424="zákl. přenesená",J1424,0)</f>
        <v>0</v>
      </c>
      <c r="BH1424" s="219">
        <f>IF(N1424="sníž. přenesená",J1424,0)</f>
        <v>0</v>
      </c>
      <c r="BI1424" s="219">
        <f>IF(N1424="nulová",J1424,0)</f>
        <v>0</v>
      </c>
      <c r="BJ1424" s="20" t="s">
        <v>83</v>
      </c>
      <c r="BK1424" s="219">
        <f>ROUND(I1424*H1424,2)</f>
        <v>0</v>
      </c>
      <c r="BL1424" s="20" t="s">
        <v>261</v>
      </c>
      <c r="BM1424" s="218" t="s">
        <v>1708</v>
      </c>
    </row>
    <row r="1425" s="13" customFormat="1">
      <c r="A1425" s="13"/>
      <c r="B1425" s="225"/>
      <c r="C1425" s="226"/>
      <c r="D1425" s="227" t="s">
        <v>156</v>
      </c>
      <c r="E1425" s="228" t="s">
        <v>19</v>
      </c>
      <c r="F1425" s="229" t="s">
        <v>1556</v>
      </c>
      <c r="G1425" s="226"/>
      <c r="H1425" s="228" t="s">
        <v>19</v>
      </c>
      <c r="I1425" s="230"/>
      <c r="J1425" s="226"/>
      <c r="K1425" s="226"/>
      <c r="L1425" s="231"/>
      <c r="M1425" s="232"/>
      <c r="N1425" s="233"/>
      <c r="O1425" s="233"/>
      <c r="P1425" s="233"/>
      <c r="Q1425" s="233"/>
      <c r="R1425" s="233"/>
      <c r="S1425" s="233"/>
      <c r="T1425" s="234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5" t="s">
        <v>156</v>
      </c>
      <c r="AU1425" s="235" t="s">
        <v>85</v>
      </c>
      <c r="AV1425" s="13" t="s">
        <v>83</v>
      </c>
      <c r="AW1425" s="13" t="s">
        <v>37</v>
      </c>
      <c r="AX1425" s="13" t="s">
        <v>75</v>
      </c>
      <c r="AY1425" s="235" t="s">
        <v>145</v>
      </c>
    </row>
    <row r="1426" s="14" customFormat="1">
      <c r="A1426" s="14"/>
      <c r="B1426" s="236"/>
      <c r="C1426" s="237"/>
      <c r="D1426" s="227" t="s">
        <v>156</v>
      </c>
      <c r="E1426" s="238" t="s">
        <v>19</v>
      </c>
      <c r="F1426" s="239" t="s">
        <v>1704</v>
      </c>
      <c r="G1426" s="237"/>
      <c r="H1426" s="240">
        <v>18</v>
      </c>
      <c r="I1426" s="241"/>
      <c r="J1426" s="237"/>
      <c r="K1426" s="237"/>
      <c r="L1426" s="242"/>
      <c r="M1426" s="243"/>
      <c r="N1426" s="244"/>
      <c r="O1426" s="244"/>
      <c r="P1426" s="244"/>
      <c r="Q1426" s="244"/>
      <c r="R1426" s="244"/>
      <c r="S1426" s="244"/>
      <c r="T1426" s="245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46" t="s">
        <v>156</v>
      </c>
      <c r="AU1426" s="246" t="s">
        <v>85</v>
      </c>
      <c r="AV1426" s="14" t="s">
        <v>85</v>
      </c>
      <c r="AW1426" s="14" t="s">
        <v>37</v>
      </c>
      <c r="AX1426" s="14" t="s">
        <v>75</v>
      </c>
      <c r="AY1426" s="246" t="s">
        <v>145</v>
      </c>
    </row>
    <row r="1427" s="16" customFormat="1">
      <c r="A1427" s="16"/>
      <c r="B1427" s="258"/>
      <c r="C1427" s="259"/>
      <c r="D1427" s="227" t="s">
        <v>156</v>
      </c>
      <c r="E1427" s="260" t="s">
        <v>19</v>
      </c>
      <c r="F1427" s="261" t="s">
        <v>166</v>
      </c>
      <c r="G1427" s="259"/>
      <c r="H1427" s="262">
        <v>18</v>
      </c>
      <c r="I1427" s="263"/>
      <c r="J1427" s="259"/>
      <c r="K1427" s="259"/>
      <c r="L1427" s="264"/>
      <c r="M1427" s="265"/>
      <c r="N1427" s="266"/>
      <c r="O1427" s="266"/>
      <c r="P1427" s="266"/>
      <c r="Q1427" s="266"/>
      <c r="R1427" s="266"/>
      <c r="S1427" s="266"/>
      <c r="T1427" s="267"/>
      <c r="U1427" s="16"/>
      <c r="V1427" s="16"/>
      <c r="W1427" s="16"/>
      <c r="X1427" s="16"/>
      <c r="Y1427" s="16"/>
      <c r="Z1427" s="16"/>
      <c r="AA1427" s="16"/>
      <c r="AB1427" s="16"/>
      <c r="AC1427" s="16"/>
      <c r="AD1427" s="16"/>
      <c r="AE1427" s="16"/>
      <c r="AT1427" s="268" t="s">
        <v>156</v>
      </c>
      <c r="AU1427" s="268" t="s">
        <v>85</v>
      </c>
      <c r="AV1427" s="16" t="s">
        <v>152</v>
      </c>
      <c r="AW1427" s="16" t="s">
        <v>37</v>
      </c>
      <c r="AX1427" s="16" t="s">
        <v>83</v>
      </c>
      <c r="AY1427" s="268" t="s">
        <v>145</v>
      </c>
    </row>
    <row r="1428" s="14" customFormat="1">
      <c r="A1428" s="14"/>
      <c r="B1428" s="236"/>
      <c r="C1428" s="237"/>
      <c r="D1428" s="227" t="s">
        <v>156</v>
      </c>
      <c r="E1428" s="237"/>
      <c r="F1428" s="239" t="s">
        <v>1709</v>
      </c>
      <c r="G1428" s="237"/>
      <c r="H1428" s="240">
        <v>21.600000000000001</v>
      </c>
      <c r="I1428" s="241"/>
      <c r="J1428" s="237"/>
      <c r="K1428" s="237"/>
      <c r="L1428" s="242"/>
      <c r="M1428" s="243"/>
      <c r="N1428" s="244"/>
      <c r="O1428" s="244"/>
      <c r="P1428" s="244"/>
      <c r="Q1428" s="244"/>
      <c r="R1428" s="244"/>
      <c r="S1428" s="244"/>
      <c r="T1428" s="245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46" t="s">
        <v>156</v>
      </c>
      <c r="AU1428" s="246" t="s">
        <v>85</v>
      </c>
      <c r="AV1428" s="14" t="s">
        <v>85</v>
      </c>
      <c r="AW1428" s="14" t="s">
        <v>4</v>
      </c>
      <c r="AX1428" s="14" t="s">
        <v>83</v>
      </c>
      <c r="AY1428" s="246" t="s">
        <v>145</v>
      </c>
    </row>
    <row r="1429" s="2" customFormat="1" ht="16.5" customHeight="1">
      <c r="A1429" s="41"/>
      <c r="B1429" s="42"/>
      <c r="C1429" s="269" t="s">
        <v>1710</v>
      </c>
      <c r="D1429" s="269" t="s">
        <v>223</v>
      </c>
      <c r="E1429" s="270" t="s">
        <v>1711</v>
      </c>
      <c r="F1429" s="271" t="s">
        <v>1712</v>
      </c>
      <c r="G1429" s="272" t="s">
        <v>313</v>
      </c>
      <c r="H1429" s="273">
        <v>19.199999999999999</v>
      </c>
      <c r="I1429" s="274"/>
      <c r="J1429" s="275">
        <f>ROUND(I1429*H1429,2)</f>
        <v>0</v>
      </c>
      <c r="K1429" s="271" t="s">
        <v>151</v>
      </c>
      <c r="L1429" s="276"/>
      <c r="M1429" s="277" t="s">
        <v>19</v>
      </c>
      <c r="N1429" s="278" t="s">
        <v>46</v>
      </c>
      <c r="O1429" s="87"/>
      <c r="P1429" s="216">
        <f>O1429*H1429</f>
        <v>0</v>
      </c>
      <c r="Q1429" s="216">
        <v>8.0000000000000007E-05</v>
      </c>
      <c r="R1429" s="216">
        <f>Q1429*H1429</f>
        <v>0.001536</v>
      </c>
      <c r="S1429" s="216">
        <v>0</v>
      </c>
      <c r="T1429" s="217">
        <f>S1429*H1429</f>
        <v>0</v>
      </c>
      <c r="U1429" s="41"/>
      <c r="V1429" s="41"/>
      <c r="W1429" s="41"/>
      <c r="X1429" s="41"/>
      <c r="Y1429" s="41"/>
      <c r="Z1429" s="41"/>
      <c r="AA1429" s="41"/>
      <c r="AB1429" s="41"/>
      <c r="AC1429" s="41"/>
      <c r="AD1429" s="41"/>
      <c r="AE1429" s="41"/>
      <c r="AR1429" s="218" t="s">
        <v>391</v>
      </c>
      <c r="AT1429" s="218" t="s">
        <v>223</v>
      </c>
      <c r="AU1429" s="218" t="s">
        <v>85</v>
      </c>
      <c r="AY1429" s="20" t="s">
        <v>145</v>
      </c>
      <c r="BE1429" s="219">
        <f>IF(N1429="základní",J1429,0)</f>
        <v>0</v>
      </c>
      <c r="BF1429" s="219">
        <f>IF(N1429="snížená",J1429,0)</f>
        <v>0</v>
      </c>
      <c r="BG1429" s="219">
        <f>IF(N1429="zákl. přenesená",J1429,0)</f>
        <v>0</v>
      </c>
      <c r="BH1429" s="219">
        <f>IF(N1429="sníž. přenesená",J1429,0)</f>
        <v>0</v>
      </c>
      <c r="BI1429" s="219">
        <f>IF(N1429="nulová",J1429,0)</f>
        <v>0</v>
      </c>
      <c r="BJ1429" s="20" t="s">
        <v>83</v>
      </c>
      <c r="BK1429" s="219">
        <f>ROUND(I1429*H1429,2)</f>
        <v>0</v>
      </c>
      <c r="BL1429" s="20" t="s">
        <v>261</v>
      </c>
      <c r="BM1429" s="218" t="s">
        <v>1713</v>
      </c>
    </row>
    <row r="1430" s="13" customFormat="1">
      <c r="A1430" s="13"/>
      <c r="B1430" s="225"/>
      <c r="C1430" s="226"/>
      <c r="D1430" s="227" t="s">
        <v>156</v>
      </c>
      <c r="E1430" s="228" t="s">
        <v>19</v>
      </c>
      <c r="F1430" s="229" t="s">
        <v>1592</v>
      </c>
      <c r="G1430" s="226"/>
      <c r="H1430" s="228" t="s">
        <v>19</v>
      </c>
      <c r="I1430" s="230"/>
      <c r="J1430" s="226"/>
      <c r="K1430" s="226"/>
      <c r="L1430" s="231"/>
      <c r="M1430" s="232"/>
      <c r="N1430" s="233"/>
      <c r="O1430" s="233"/>
      <c r="P1430" s="233"/>
      <c r="Q1430" s="233"/>
      <c r="R1430" s="233"/>
      <c r="S1430" s="233"/>
      <c r="T1430" s="234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5" t="s">
        <v>156</v>
      </c>
      <c r="AU1430" s="235" t="s">
        <v>85</v>
      </c>
      <c r="AV1430" s="13" t="s">
        <v>83</v>
      </c>
      <c r="AW1430" s="13" t="s">
        <v>37</v>
      </c>
      <c r="AX1430" s="13" t="s">
        <v>75</v>
      </c>
      <c r="AY1430" s="235" t="s">
        <v>145</v>
      </c>
    </row>
    <row r="1431" s="14" customFormat="1">
      <c r="A1431" s="14"/>
      <c r="B1431" s="236"/>
      <c r="C1431" s="237"/>
      <c r="D1431" s="227" t="s">
        <v>156</v>
      </c>
      <c r="E1431" s="238" t="s">
        <v>19</v>
      </c>
      <c r="F1431" s="239" t="s">
        <v>1703</v>
      </c>
      <c r="G1431" s="237"/>
      <c r="H1431" s="240">
        <v>16</v>
      </c>
      <c r="I1431" s="241"/>
      <c r="J1431" s="237"/>
      <c r="K1431" s="237"/>
      <c r="L1431" s="242"/>
      <c r="M1431" s="243"/>
      <c r="N1431" s="244"/>
      <c r="O1431" s="244"/>
      <c r="P1431" s="244"/>
      <c r="Q1431" s="244"/>
      <c r="R1431" s="244"/>
      <c r="S1431" s="244"/>
      <c r="T1431" s="245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46" t="s">
        <v>156</v>
      </c>
      <c r="AU1431" s="246" t="s">
        <v>85</v>
      </c>
      <c r="AV1431" s="14" t="s">
        <v>85</v>
      </c>
      <c r="AW1431" s="14" t="s">
        <v>37</v>
      </c>
      <c r="AX1431" s="14" t="s">
        <v>75</v>
      </c>
      <c r="AY1431" s="246" t="s">
        <v>145</v>
      </c>
    </row>
    <row r="1432" s="16" customFormat="1">
      <c r="A1432" s="16"/>
      <c r="B1432" s="258"/>
      <c r="C1432" s="259"/>
      <c r="D1432" s="227" t="s">
        <v>156</v>
      </c>
      <c r="E1432" s="260" t="s">
        <v>19</v>
      </c>
      <c r="F1432" s="261" t="s">
        <v>166</v>
      </c>
      <c r="G1432" s="259"/>
      <c r="H1432" s="262">
        <v>16</v>
      </c>
      <c r="I1432" s="263"/>
      <c r="J1432" s="259"/>
      <c r="K1432" s="259"/>
      <c r="L1432" s="264"/>
      <c r="M1432" s="265"/>
      <c r="N1432" s="266"/>
      <c r="O1432" s="266"/>
      <c r="P1432" s="266"/>
      <c r="Q1432" s="266"/>
      <c r="R1432" s="266"/>
      <c r="S1432" s="266"/>
      <c r="T1432" s="267"/>
      <c r="U1432" s="16"/>
      <c r="V1432" s="16"/>
      <c r="W1432" s="16"/>
      <c r="X1432" s="16"/>
      <c r="Y1432" s="16"/>
      <c r="Z1432" s="16"/>
      <c r="AA1432" s="16"/>
      <c r="AB1432" s="16"/>
      <c r="AC1432" s="16"/>
      <c r="AD1432" s="16"/>
      <c r="AE1432" s="16"/>
      <c r="AT1432" s="268" t="s">
        <v>156</v>
      </c>
      <c r="AU1432" s="268" t="s">
        <v>85</v>
      </c>
      <c r="AV1432" s="16" t="s">
        <v>152</v>
      </c>
      <c r="AW1432" s="16" t="s">
        <v>37</v>
      </c>
      <c r="AX1432" s="16" t="s">
        <v>83</v>
      </c>
      <c r="AY1432" s="268" t="s">
        <v>145</v>
      </c>
    </row>
    <row r="1433" s="14" customFormat="1">
      <c r="A1433" s="14"/>
      <c r="B1433" s="236"/>
      <c r="C1433" s="237"/>
      <c r="D1433" s="227" t="s">
        <v>156</v>
      </c>
      <c r="E1433" s="237"/>
      <c r="F1433" s="239" t="s">
        <v>1714</v>
      </c>
      <c r="G1433" s="237"/>
      <c r="H1433" s="240">
        <v>19.199999999999999</v>
      </c>
      <c r="I1433" s="241"/>
      <c r="J1433" s="237"/>
      <c r="K1433" s="237"/>
      <c r="L1433" s="242"/>
      <c r="M1433" s="243"/>
      <c r="N1433" s="244"/>
      <c r="O1433" s="244"/>
      <c r="P1433" s="244"/>
      <c r="Q1433" s="244"/>
      <c r="R1433" s="244"/>
      <c r="S1433" s="244"/>
      <c r="T1433" s="245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46" t="s">
        <v>156</v>
      </c>
      <c r="AU1433" s="246" t="s">
        <v>85</v>
      </c>
      <c r="AV1433" s="14" t="s">
        <v>85</v>
      </c>
      <c r="AW1433" s="14" t="s">
        <v>4</v>
      </c>
      <c r="AX1433" s="14" t="s">
        <v>83</v>
      </c>
      <c r="AY1433" s="246" t="s">
        <v>145</v>
      </c>
    </row>
    <row r="1434" s="2" customFormat="1" ht="16.5" customHeight="1">
      <c r="A1434" s="41"/>
      <c r="B1434" s="42"/>
      <c r="C1434" s="207" t="s">
        <v>1715</v>
      </c>
      <c r="D1434" s="207" t="s">
        <v>147</v>
      </c>
      <c r="E1434" s="208" t="s">
        <v>1716</v>
      </c>
      <c r="F1434" s="209" t="s">
        <v>1717</v>
      </c>
      <c r="G1434" s="210" t="s">
        <v>611</v>
      </c>
      <c r="H1434" s="211">
        <v>1</v>
      </c>
      <c r="I1434" s="212"/>
      <c r="J1434" s="213">
        <f>ROUND(I1434*H1434,2)</f>
        <v>0</v>
      </c>
      <c r="K1434" s="209" t="s">
        <v>151</v>
      </c>
      <c r="L1434" s="47"/>
      <c r="M1434" s="214" t="s">
        <v>19</v>
      </c>
      <c r="N1434" s="215" t="s">
        <v>46</v>
      </c>
      <c r="O1434" s="87"/>
      <c r="P1434" s="216">
        <f>O1434*H1434</f>
        <v>0</v>
      </c>
      <c r="Q1434" s="216">
        <v>0.00080999999999999996</v>
      </c>
      <c r="R1434" s="216">
        <f>Q1434*H1434</f>
        <v>0.00080999999999999996</v>
      </c>
      <c r="S1434" s="216">
        <v>0</v>
      </c>
      <c r="T1434" s="217">
        <f>S1434*H1434</f>
        <v>0</v>
      </c>
      <c r="U1434" s="41"/>
      <c r="V1434" s="41"/>
      <c r="W1434" s="41"/>
      <c r="X1434" s="41"/>
      <c r="Y1434" s="41"/>
      <c r="Z1434" s="41"/>
      <c r="AA1434" s="41"/>
      <c r="AB1434" s="41"/>
      <c r="AC1434" s="41"/>
      <c r="AD1434" s="41"/>
      <c r="AE1434" s="41"/>
      <c r="AR1434" s="218" t="s">
        <v>261</v>
      </c>
      <c r="AT1434" s="218" t="s">
        <v>147</v>
      </c>
      <c r="AU1434" s="218" t="s">
        <v>85</v>
      </c>
      <c r="AY1434" s="20" t="s">
        <v>145</v>
      </c>
      <c r="BE1434" s="219">
        <f>IF(N1434="základní",J1434,0)</f>
        <v>0</v>
      </c>
      <c r="BF1434" s="219">
        <f>IF(N1434="snížená",J1434,0)</f>
        <v>0</v>
      </c>
      <c r="BG1434" s="219">
        <f>IF(N1434="zákl. přenesená",J1434,0)</f>
        <v>0</v>
      </c>
      <c r="BH1434" s="219">
        <f>IF(N1434="sníž. přenesená",J1434,0)</f>
        <v>0</v>
      </c>
      <c r="BI1434" s="219">
        <f>IF(N1434="nulová",J1434,0)</f>
        <v>0</v>
      </c>
      <c r="BJ1434" s="20" t="s">
        <v>83</v>
      </c>
      <c r="BK1434" s="219">
        <f>ROUND(I1434*H1434,2)</f>
        <v>0</v>
      </c>
      <c r="BL1434" s="20" t="s">
        <v>261</v>
      </c>
      <c r="BM1434" s="218" t="s">
        <v>1718</v>
      </c>
    </row>
    <row r="1435" s="2" customFormat="1">
      <c r="A1435" s="41"/>
      <c r="B1435" s="42"/>
      <c r="C1435" s="43"/>
      <c r="D1435" s="220" t="s">
        <v>154</v>
      </c>
      <c r="E1435" s="43"/>
      <c r="F1435" s="221" t="s">
        <v>1719</v>
      </c>
      <c r="G1435" s="43"/>
      <c r="H1435" s="43"/>
      <c r="I1435" s="222"/>
      <c r="J1435" s="43"/>
      <c r="K1435" s="43"/>
      <c r="L1435" s="47"/>
      <c r="M1435" s="223"/>
      <c r="N1435" s="224"/>
      <c r="O1435" s="87"/>
      <c r="P1435" s="87"/>
      <c r="Q1435" s="87"/>
      <c r="R1435" s="87"/>
      <c r="S1435" s="87"/>
      <c r="T1435" s="88"/>
      <c r="U1435" s="41"/>
      <c r="V1435" s="41"/>
      <c r="W1435" s="41"/>
      <c r="X1435" s="41"/>
      <c r="Y1435" s="41"/>
      <c r="Z1435" s="41"/>
      <c r="AA1435" s="41"/>
      <c r="AB1435" s="41"/>
      <c r="AC1435" s="41"/>
      <c r="AD1435" s="41"/>
      <c r="AE1435" s="41"/>
      <c r="AT1435" s="20" t="s">
        <v>154</v>
      </c>
      <c r="AU1435" s="20" t="s">
        <v>85</v>
      </c>
    </row>
    <row r="1436" s="2" customFormat="1" ht="21.75" customHeight="1">
      <c r="A1436" s="41"/>
      <c r="B1436" s="42"/>
      <c r="C1436" s="207" t="s">
        <v>1720</v>
      </c>
      <c r="D1436" s="207" t="s">
        <v>147</v>
      </c>
      <c r="E1436" s="208" t="s">
        <v>1721</v>
      </c>
      <c r="F1436" s="209" t="s">
        <v>1722</v>
      </c>
      <c r="G1436" s="210" t="s">
        <v>240</v>
      </c>
      <c r="H1436" s="211">
        <v>2</v>
      </c>
      <c r="I1436" s="212"/>
      <c r="J1436" s="213">
        <f>ROUND(I1436*H1436,2)</f>
        <v>0</v>
      </c>
      <c r="K1436" s="209" t="s">
        <v>151</v>
      </c>
      <c r="L1436" s="47"/>
      <c r="M1436" s="214" t="s">
        <v>19</v>
      </c>
      <c r="N1436" s="215" t="s">
        <v>46</v>
      </c>
      <c r="O1436" s="87"/>
      <c r="P1436" s="216">
        <f>O1436*H1436</f>
        <v>0</v>
      </c>
      <c r="Q1436" s="216">
        <v>0</v>
      </c>
      <c r="R1436" s="216">
        <f>Q1436*H1436</f>
        <v>0</v>
      </c>
      <c r="S1436" s="216">
        <v>0</v>
      </c>
      <c r="T1436" s="217">
        <f>S1436*H1436</f>
        <v>0</v>
      </c>
      <c r="U1436" s="41"/>
      <c r="V1436" s="41"/>
      <c r="W1436" s="41"/>
      <c r="X1436" s="41"/>
      <c r="Y1436" s="41"/>
      <c r="Z1436" s="41"/>
      <c r="AA1436" s="41"/>
      <c r="AB1436" s="41"/>
      <c r="AC1436" s="41"/>
      <c r="AD1436" s="41"/>
      <c r="AE1436" s="41"/>
      <c r="AR1436" s="218" t="s">
        <v>261</v>
      </c>
      <c r="AT1436" s="218" t="s">
        <v>147</v>
      </c>
      <c r="AU1436" s="218" t="s">
        <v>85</v>
      </c>
      <c r="AY1436" s="20" t="s">
        <v>145</v>
      </c>
      <c r="BE1436" s="219">
        <f>IF(N1436="základní",J1436,0)</f>
        <v>0</v>
      </c>
      <c r="BF1436" s="219">
        <f>IF(N1436="snížená",J1436,0)</f>
        <v>0</v>
      </c>
      <c r="BG1436" s="219">
        <f>IF(N1436="zákl. přenesená",J1436,0)</f>
        <v>0</v>
      </c>
      <c r="BH1436" s="219">
        <f>IF(N1436="sníž. přenesená",J1436,0)</f>
        <v>0</v>
      </c>
      <c r="BI1436" s="219">
        <f>IF(N1436="nulová",J1436,0)</f>
        <v>0</v>
      </c>
      <c r="BJ1436" s="20" t="s">
        <v>83</v>
      </c>
      <c r="BK1436" s="219">
        <f>ROUND(I1436*H1436,2)</f>
        <v>0</v>
      </c>
      <c r="BL1436" s="20" t="s">
        <v>261</v>
      </c>
      <c r="BM1436" s="218" t="s">
        <v>1723</v>
      </c>
    </row>
    <row r="1437" s="2" customFormat="1">
      <c r="A1437" s="41"/>
      <c r="B1437" s="42"/>
      <c r="C1437" s="43"/>
      <c r="D1437" s="220" t="s">
        <v>154</v>
      </c>
      <c r="E1437" s="43"/>
      <c r="F1437" s="221" t="s">
        <v>1724</v>
      </c>
      <c r="G1437" s="43"/>
      <c r="H1437" s="43"/>
      <c r="I1437" s="222"/>
      <c r="J1437" s="43"/>
      <c r="K1437" s="43"/>
      <c r="L1437" s="47"/>
      <c r="M1437" s="223"/>
      <c r="N1437" s="224"/>
      <c r="O1437" s="87"/>
      <c r="P1437" s="87"/>
      <c r="Q1437" s="87"/>
      <c r="R1437" s="87"/>
      <c r="S1437" s="87"/>
      <c r="T1437" s="88"/>
      <c r="U1437" s="41"/>
      <c r="V1437" s="41"/>
      <c r="W1437" s="41"/>
      <c r="X1437" s="41"/>
      <c r="Y1437" s="41"/>
      <c r="Z1437" s="41"/>
      <c r="AA1437" s="41"/>
      <c r="AB1437" s="41"/>
      <c r="AC1437" s="41"/>
      <c r="AD1437" s="41"/>
      <c r="AE1437" s="41"/>
      <c r="AT1437" s="20" t="s">
        <v>154</v>
      </c>
      <c r="AU1437" s="20" t="s">
        <v>85</v>
      </c>
    </row>
    <row r="1438" s="13" customFormat="1">
      <c r="A1438" s="13"/>
      <c r="B1438" s="225"/>
      <c r="C1438" s="226"/>
      <c r="D1438" s="227" t="s">
        <v>156</v>
      </c>
      <c r="E1438" s="228" t="s">
        <v>19</v>
      </c>
      <c r="F1438" s="229" t="s">
        <v>1592</v>
      </c>
      <c r="G1438" s="226"/>
      <c r="H1438" s="228" t="s">
        <v>19</v>
      </c>
      <c r="I1438" s="230"/>
      <c r="J1438" s="226"/>
      <c r="K1438" s="226"/>
      <c r="L1438" s="231"/>
      <c r="M1438" s="232"/>
      <c r="N1438" s="233"/>
      <c r="O1438" s="233"/>
      <c r="P1438" s="233"/>
      <c r="Q1438" s="233"/>
      <c r="R1438" s="233"/>
      <c r="S1438" s="233"/>
      <c r="T1438" s="234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5" t="s">
        <v>156</v>
      </c>
      <c r="AU1438" s="235" t="s">
        <v>85</v>
      </c>
      <c r="AV1438" s="13" t="s">
        <v>83</v>
      </c>
      <c r="AW1438" s="13" t="s">
        <v>37</v>
      </c>
      <c r="AX1438" s="13" t="s">
        <v>75</v>
      </c>
      <c r="AY1438" s="235" t="s">
        <v>145</v>
      </c>
    </row>
    <row r="1439" s="14" customFormat="1">
      <c r="A1439" s="14"/>
      <c r="B1439" s="236"/>
      <c r="C1439" s="237"/>
      <c r="D1439" s="227" t="s">
        <v>156</v>
      </c>
      <c r="E1439" s="238" t="s">
        <v>19</v>
      </c>
      <c r="F1439" s="239" t="s">
        <v>83</v>
      </c>
      <c r="G1439" s="237"/>
      <c r="H1439" s="240">
        <v>1</v>
      </c>
      <c r="I1439" s="241"/>
      <c r="J1439" s="237"/>
      <c r="K1439" s="237"/>
      <c r="L1439" s="242"/>
      <c r="M1439" s="243"/>
      <c r="N1439" s="244"/>
      <c r="O1439" s="244"/>
      <c r="P1439" s="244"/>
      <c r="Q1439" s="244"/>
      <c r="R1439" s="244"/>
      <c r="S1439" s="244"/>
      <c r="T1439" s="245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46" t="s">
        <v>156</v>
      </c>
      <c r="AU1439" s="246" t="s">
        <v>85</v>
      </c>
      <c r="AV1439" s="14" t="s">
        <v>85</v>
      </c>
      <c r="AW1439" s="14" t="s">
        <v>37</v>
      </c>
      <c r="AX1439" s="14" t="s">
        <v>75</v>
      </c>
      <c r="AY1439" s="246" t="s">
        <v>145</v>
      </c>
    </row>
    <row r="1440" s="13" customFormat="1">
      <c r="A1440" s="13"/>
      <c r="B1440" s="225"/>
      <c r="C1440" s="226"/>
      <c r="D1440" s="227" t="s">
        <v>156</v>
      </c>
      <c r="E1440" s="228" t="s">
        <v>19</v>
      </c>
      <c r="F1440" s="229" t="s">
        <v>1556</v>
      </c>
      <c r="G1440" s="226"/>
      <c r="H1440" s="228" t="s">
        <v>19</v>
      </c>
      <c r="I1440" s="230"/>
      <c r="J1440" s="226"/>
      <c r="K1440" s="226"/>
      <c r="L1440" s="231"/>
      <c r="M1440" s="232"/>
      <c r="N1440" s="233"/>
      <c r="O1440" s="233"/>
      <c r="P1440" s="233"/>
      <c r="Q1440" s="233"/>
      <c r="R1440" s="233"/>
      <c r="S1440" s="233"/>
      <c r="T1440" s="234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5" t="s">
        <v>156</v>
      </c>
      <c r="AU1440" s="235" t="s">
        <v>85</v>
      </c>
      <c r="AV1440" s="13" t="s">
        <v>83</v>
      </c>
      <c r="AW1440" s="13" t="s">
        <v>37</v>
      </c>
      <c r="AX1440" s="13" t="s">
        <v>75</v>
      </c>
      <c r="AY1440" s="235" t="s">
        <v>145</v>
      </c>
    </row>
    <row r="1441" s="14" customFormat="1">
      <c r="A1441" s="14"/>
      <c r="B1441" s="236"/>
      <c r="C1441" s="237"/>
      <c r="D1441" s="227" t="s">
        <v>156</v>
      </c>
      <c r="E1441" s="238" t="s">
        <v>19</v>
      </c>
      <c r="F1441" s="239" t="s">
        <v>83</v>
      </c>
      <c r="G1441" s="237"/>
      <c r="H1441" s="240">
        <v>1</v>
      </c>
      <c r="I1441" s="241"/>
      <c r="J1441" s="237"/>
      <c r="K1441" s="237"/>
      <c r="L1441" s="242"/>
      <c r="M1441" s="243"/>
      <c r="N1441" s="244"/>
      <c r="O1441" s="244"/>
      <c r="P1441" s="244"/>
      <c r="Q1441" s="244"/>
      <c r="R1441" s="244"/>
      <c r="S1441" s="244"/>
      <c r="T1441" s="245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46" t="s">
        <v>156</v>
      </c>
      <c r="AU1441" s="246" t="s">
        <v>85</v>
      </c>
      <c r="AV1441" s="14" t="s">
        <v>85</v>
      </c>
      <c r="AW1441" s="14" t="s">
        <v>37</v>
      </c>
      <c r="AX1441" s="14" t="s">
        <v>75</v>
      </c>
      <c r="AY1441" s="246" t="s">
        <v>145</v>
      </c>
    </row>
    <row r="1442" s="16" customFormat="1">
      <c r="A1442" s="16"/>
      <c r="B1442" s="258"/>
      <c r="C1442" s="259"/>
      <c r="D1442" s="227" t="s">
        <v>156</v>
      </c>
      <c r="E1442" s="260" t="s">
        <v>19</v>
      </c>
      <c r="F1442" s="261" t="s">
        <v>166</v>
      </c>
      <c r="G1442" s="259"/>
      <c r="H1442" s="262">
        <v>2</v>
      </c>
      <c r="I1442" s="263"/>
      <c r="J1442" s="259"/>
      <c r="K1442" s="259"/>
      <c r="L1442" s="264"/>
      <c r="M1442" s="265"/>
      <c r="N1442" s="266"/>
      <c r="O1442" s="266"/>
      <c r="P1442" s="266"/>
      <c r="Q1442" s="266"/>
      <c r="R1442" s="266"/>
      <c r="S1442" s="266"/>
      <c r="T1442" s="267"/>
      <c r="U1442" s="16"/>
      <c r="V1442" s="16"/>
      <c r="W1442" s="16"/>
      <c r="X1442" s="16"/>
      <c r="Y1442" s="16"/>
      <c r="Z1442" s="16"/>
      <c r="AA1442" s="16"/>
      <c r="AB1442" s="16"/>
      <c r="AC1442" s="16"/>
      <c r="AD1442" s="16"/>
      <c r="AE1442" s="16"/>
      <c r="AT1442" s="268" t="s">
        <v>156</v>
      </c>
      <c r="AU1442" s="268" t="s">
        <v>85</v>
      </c>
      <c r="AV1442" s="16" t="s">
        <v>152</v>
      </c>
      <c r="AW1442" s="16" t="s">
        <v>37</v>
      </c>
      <c r="AX1442" s="16" t="s">
        <v>83</v>
      </c>
      <c r="AY1442" s="268" t="s">
        <v>145</v>
      </c>
    </row>
    <row r="1443" s="2" customFormat="1" ht="16.5" customHeight="1">
      <c r="A1443" s="41"/>
      <c r="B1443" s="42"/>
      <c r="C1443" s="269" t="s">
        <v>1725</v>
      </c>
      <c r="D1443" s="269" t="s">
        <v>223</v>
      </c>
      <c r="E1443" s="270" t="s">
        <v>1726</v>
      </c>
      <c r="F1443" s="271" t="s">
        <v>1727</v>
      </c>
      <c r="G1443" s="272" t="s">
        <v>240</v>
      </c>
      <c r="H1443" s="273">
        <v>2</v>
      </c>
      <c r="I1443" s="274"/>
      <c r="J1443" s="275">
        <f>ROUND(I1443*H1443,2)</f>
        <v>0</v>
      </c>
      <c r="K1443" s="271" t="s">
        <v>151</v>
      </c>
      <c r="L1443" s="276"/>
      <c r="M1443" s="277" t="s">
        <v>19</v>
      </c>
      <c r="N1443" s="278" t="s">
        <v>46</v>
      </c>
      <c r="O1443" s="87"/>
      <c r="P1443" s="216">
        <f>O1443*H1443</f>
        <v>0</v>
      </c>
      <c r="Q1443" s="216">
        <v>0.017399999999999999</v>
      </c>
      <c r="R1443" s="216">
        <f>Q1443*H1443</f>
        <v>0.034799999999999998</v>
      </c>
      <c r="S1443" s="216">
        <v>0</v>
      </c>
      <c r="T1443" s="217">
        <f>S1443*H1443</f>
        <v>0</v>
      </c>
      <c r="U1443" s="41"/>
      <c r="V1443" s="41"/>
      <c r="W1443" s="41"/>
      <c r="X1443" s="41"/>
      <c r="Y1443" s="41"/>
      <c r="Z1443" s="41"/>
      <c r="AA1443" s="41"/>
      <c r="AB1443" s="41"/>
      <c r="AC1443" s="41"/>
      <c r="AD1443" s="41"/>
      <c r="AE1443" s="41"/>
      <c r="AR1443" s="218" t="s">
        <v>391</v>
      </c>
      <c r="AT1443" s="218" t="s">
        <v>223</v>
      </c>
      <c r="AU1443" s="218" t="s">
        <v>85</v>
      </c>
      <c r="AY1443" s="20" t="s">
        <v>145</v>
      </c>
      <c r="BE1443" s="219">
        <f>IF(N1443="základní",J1443,0)</f>
        <v>0</v>
      </c>
      <c r="BF1443" s="219">
        <f>IF(N1443="snížená",J1443,0)</f>
        <v>0</v>
      </c>
      <c r="BG1443" s="219">
        <f>IF(N1443="zákl. přenesená",J1443,0)</f>
        <v>0</v>
      </c>
      <c r="BH1443" s="219">
        <f>IF(N1443="sníž. přenesená",J1443,0)</f>
        <v>0</v>
      </c>
      <c r="BI1443" s="219">
        <f>IF(N1443="nulová",J1443,0)</f>
        <v>0</v>
      </c>
      <c r="BJ1443" s="20" t="s">
        <v>83</v>
      </c>
      <c r="BK1443" s="219">
        <f>ROUND(I1443*H1443,2)</f>
        <v>0</v>
      </c>
      <c r="BL1443" s="20" t="s">
        <v>261</v>
      </c>
      <c r="BM1443" s="218" t="s">
        <v>1728</v>
      </c>
    </row>
    <row r="1444" s="2" customFormat="1" ht="16.5" customHeight="1">
      <c r="A1444" s="41"/>
      <c r="B1444" s="42"/>
      <c r="C1444" s="207" t="s">
        <v>1729</v>
      </c>
      <c r="D1444" s="207" t="s">
        <v>147</v>
      </c>
      <c r="E1444" s="208" t="s">
        <v>1730</v>
      </c>
      <c r="F1444" s="209" t="s">
        <v>1731</v>
      </c>
      <c r="G1444" s="210" t="s">
        <v>240</v>
      </c>
      <c r="H1444" s="211">
        <v>3</v>
      </c>
      <c r="I1444" s="212"/>
      <c r="J1444" s="213">
        <f>ROUND(I1444*H1444,2)</f>
        <v>0</v>
      </c>
      <c r="K1444" s="209" t="s">
        <v>151</v>
      </c>
      <c r="L1444" s="47"/>
      <c r="M1444" s="214" t="s">
        <v>19</v>
      </c>
      <c r="N1444" s="215" t="s">
        <v>46</v>
      </c>
      <c r="O1444" s="87"/>
      <c r="P1444" s="216">
        <f>O1444*H1444</f>
        <v>0</v>
      </c>
      <c r="Q1444" s="216">
        <v>0</v>
      </c>
      <c r="R1444" s="216">
        <f>Q1444*H1444</f>
        <v>0</v>
      </c>
      <c r="S1444" s="216">
        <v>0</v>
      </c>
      <c r="T1444" s="217">
        <f>S1444*H1444</f>
        <v>0</v>
      </c>
      <c r="U1444" s="41"/>
      <c r="V1444" s="41"/>
      <c r="W1444" s="41"/>
      <c r="X1444" s="41"/>
      <c r="Y1444" s="41"/>
      <c r="Z1444" s="41"/>
      <c r="AA1444" s="41"/>
      <c r="AB1444" s="41"/>
      <c r="AC1444" s="41"/>
      <c r="AD1444" s="41"/>
      <c r="AE1444" s="41"/>
      <c r="AR1444" s="218" t="s">
        <v>261</v>
      </c>
      <c r="AT1444" s="218" t="s">
        <v>147</v>
      </c>
      <c r="AU1444" s="218" t="s">
        <v>85</v>
      </c>
      <c r="AY1444" s="20" t="s">
        <v>145</v>
      </c>
      <c r="BE1444" s="219">
        <f>IF(N1444="základní",J1444,0)</f>
        <v>0</v>
      </c>
      <c r="BF1444" s="219">
        <f>IF(N1444="snížená",J1444,0)</f>
        <v>0</v>
      </c>
      <c r="BG1444" s="219">
        <f>IF(N1444="zákl. přenesená",J1444,0)</f>
        <v>0</v>
      </c>
      <c r="BH1444" s="219">
        <f>IF(N1444="sníž. přenesená",J1444,0)</f>
        <v>0</v>
      </c>
      <c r="BI1444" s="219">
        <f>IF(N1444="nulová",J1444,0)</f>
        <v>0</v>
      </c>
      <c r="BJ1444" s="20" t="s">
        <v>83</v>
      </c>
      <c r="BK1444" s="219">
        <f>ROUND(I1444*H1444,2)</f>
        <v>0</v>
      </c>
      <c r="BL1444" s="20" t="s">
        <v>261</v>
      </c>
      <c r="BM1444" s="218" t="s">
        <v>1732</v>
      </c>
    </row>
    <row r="1445" s="2" customFormat="1">
      <c r="A1445" s="41"/>
      <c r="B1445" s="42"/>
      <c r="C1445" s="43"/>
      <c r="D1445" s="220" t="s">
        <v>154</v>
      </c>
      <c r="E1445" s="43"/>
      <c r="F1445" s="221" t="s">
        <v>1733</v>
      </c>
      <c r="G1445" s="43"/>
      <c r="H1445" s="43"/>
      <c r="I1445" s="222"/>
      <c r="J1445" s="43"/>
      <c r="K1445" s="43"/>
      <c r="L1445" s="47"/>
      <c r="M1445" s="223"/>
      <c r="N1445" s="224"/>
      <c r="O1445" s="87"/>
      <c r="P1445" s="87"/>
      <c r="Q1445" s="87"/>
      <c r="R1445" s="87"/>
      <c r="S1445" s="87"/>
      <c r="T1445" s="88"/>
      <c r="U1445" s="41"/>
      <c r="V1445" s="41"/>
      <c r="W1445" s="41"/>
      <c r="X1445" s="41"/>
      <c r="Y1445" s="41"/>
      <c r="Z1445" s="41"/>
      <c r="AA1445" s="41"/>
      <c r="AB1445" s="41"/>
      <c r="AC1445" s="41"/>
      <c r="AD1445" s="41"/>
      <c r="AE1445" s="41"/>
      <c r="AT1445" s="20" t="s">
        <v>154</v>
      </c>
      <c r="AU1445" s="20" t="s">
        <v>85</v>
      </c>
    </row>
    <row r="1446" s="13" customFormat="1">
      <c r="A1446" s="13"/>
      <c r="B1446" s="225"/>
      <c r="C1446" s="226"/>
      <c r="D1446" s="227" t="s">
        <v>156</v>
      </c>
      <c r="E1446" s="228" t="s">
        <v>19</v>
      </c>
      <c r="F1446" s="229" t="s">
        <v>1734</v>
      </c>
      <c r="G1446" s="226"/>
      <c r="H1446" s="228" t="s">
        <v>19</v>
      </c>
      <c r="I1446" s="230"/>
      <c r="J1446" s="226"/>
      <c r="K1446" s="226"/>
      <c r="L1446" s="231"/>
      <c r="M1446" s="232"/>
      <c r="N1446" s="233"/>
      <c r="O1446" s="233"/>
      <c r="P1446" s="233"/>
      <c r="Q1446" s="233"/>
      <c r="R1446" s="233"/>
      <c r="S1446" s="233"/>
      <c r="T1446" s="234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5" t="s">
        <v>156</v>
      </c>
      <c r="AU1446" s="235" t="s">
        <v>85</v>
      </c>
      <c r="AV1446" s="13" t="s">
        <v>83</v>
      </c>
      <c r="AW1446" s="13" t="s">
        <v>37</v>
      </c>
      <c r="AX1446" s="13" t="s">
        <v>75</v>
      </c>
      <c r="AY1446" s="235" t="s">
        <v>145</v>
      </c>
    </row>
    <row r="1447" s="13" customFormat="1">
      <c r="A1447" s="13"/>
      <c r="B1447" s="225"/>
      <c r="C1447" s="226"/>
      <c r="D1447" s="227" t="s">
        <v>156</v>
      </c>
      <c r="E1447" s="228" t="s">
        <v>19</v>
      </c>
      <c r="F1447" s="229" t="s">
        <v>1592</v>
      </c>
      <c r="G1447" s="226"/>
      <c r="H1447" s="228" t="s">
        <v>19</v>
      </c>
      <c r="I1447" s="230"/>
      <c r="J1447" s="226"/>
      <c r="K1447" s="226"/>
      <c r="L1447" s="231"/>
      <c r="M1447" s="232"/>
      <c r="N1447" s="233"/>
      <c r="O1447" s="233"/>
      <c r="P1447" s="233"/>
      <c r="Q1447" s="233"/>
      <c r="R1447" s="233"/>
      <c r="S1447" s="233"/>
      <c r="T1447" s="234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5" t="s">
        <v>156</v>
      </c>
      <c r="AU1447" s="235" t="s">
        <v>85</v>
      </c>
      <c r="AV1447" s="13" t="s">
        <v>83</v>
      </c>
      <c r="AW1447" s="13" t="s">
        <v>37</v>
      </c>
      <c r="AX1447" s="13" t="s">
        <v>75</v>
      </c>
      <c r="AY1447" s="235" t="s">
        <v>145</v>
      </c>
    </row>
    <row r="1448" s="14" customFormat="1">
      <c r="A1448" s="14"/>
      <c r="B1448" s="236"/>
      <c r="C1448" s="237"/>
      <c r="D1448" s="227" t="s">
        <v>156</v>
      </c>
      <c r="E1448" s="238" t="s">
        <v>19</v>
      </c>
      <c r="F1448" s="239" t="s">
        <v>83</v>
      </c>
      <c r="G1448" s="237"/>
      <c r="H1448" s="240">
        <v>1</v>
      </c>
      <c r="I1448" s="241"/>
      <c r="J1448" s="237"/>
      <c r="K1448" s="237"/>
      <c r="L1448" s="242"/>
      <c r="M1448" s="243"/>
      <c r="N1448" s="244"/>
      <c r="O1448" s="244"/>
      <c r="P1448" s="244"/>
      <c r="Q1448" s="244"/>
      <c r="R1448" s="244"/>
      <c r="S1448" s="244"/>
      <c r="T1448" s="245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46" t="s">
        <v>156</v>
      </c>
      <c r="AU1448" s="246" t="s">
        <v>85</v>
      </c>
      <c r="AV1448" s="14" t="s">
        <v>85</v>
      </c>
      <c r="AW1448" s="14" t="s">
        <v>37</v>
      </c>
      <c r="AX1448" s="14" t="s">
        <v>75</v>
      </c>
      <c r="AY1448" s="246" t="s">
        <v>145</v>
      </c>
    </row>
    <row r="1449" s="13" customFormat="1">
      <c r="A1449" s="13"/>
      <c r="B1449" s="225"/>
      <c r="C1449" s="226"/>
      <c r="D1449" s="227" t="s">
        <v>156</v>
      </c>
      <c r="E1449" s="228" t="s">
        <v>19</v>
      </c>
      <c r="F1449" s="229" t="s">
        <v>1556</v>
      </c>
      <c r="G1449" s="226"/>
      <c r="H1449" s="228" t="s">
        <v>19</v>
      </c>
      <c r="I1449" s="230"/>
      <c r="J1449" s="226"/>
      <c r="K1449" s="226"/>
      <c r="L1449" s="231"/>
      <c r="M1449" s="232"/>
      <c r="N1449" s="233"/>
      <c r="O1449" s="233"/>
      <c r="P1449" s="233"/>
      <c r="Q1449" s="233"/>
      <c r="R1449" s="233"/>
      <c r="S1449" s="233"/>
      <c r="T1449" s="234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5" t="s">
        <v>156</v>
      </c>
      <c r="AU1449" s="235" t="s">
        <v>85</v>
      </c>
      <c r="AV1449" s="13" t="s">
        <v>83</v>
      </c>
      <c r="AW1449" s="13" t="s">
        <v>37</v>
      </c>
      <c r="AX1449" s="13" t="s">
        <v>75</v>
      </c>
      <c r="AY1449" s="235" t="s">
        <v>145</v>
      </c>
    </row>
    <row r="1450" s="14" customFormat="1">
      <c r="A1450" s="14"/>
      <c r="B1450" s="236"/>
      <c r="C1450" s="237"/>
      <c r="D1450" s="227" t="s">
        <v>156</v>
      </c>
      <c r="E1450" s="238" t="s">
        <v>19</v>
      </c>
      <c r="F1450" s="239" t="s">
        <v>85</v>
      </c>
      <c r="G1450" s="237"/>
      <c r="H1450" s="240">
        <v>2</v>
      </c>
      <c r="I1450" s="241"/>
      <c r="J1450" s="237"/>
      <c r="K1450" s="237"/>
      <c r="L1450" s="242"/>
      <c r="M1450" s="243"/>
      <c r="N1450" s="244"/>
      <c r="O1450" s="244"/>
      <c r="P1450" s="244"/>
      <c r="Q1450" s="244"/>
      <c r="R1450" s="244"/>
      <c r="S1450" s="244"/>
      <c r="T1450" s="245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46" t="s">
        <v>156</v>
      </c>
      <c r="AU1450" s="246" t="s">
        <v>85</v>
      </c>
      <c r="AV1450" s="14" t="s">
        <v>85</v>
      </c>
      <c r="AW1450" s="14" t="s">
        <v>37</v>
      </c>
      <c r="AX1450" s="14" t="s">
        <v>75</v>
      </c>
      <c r="AY1450" s="246" t="s">
        <v>145</v>
      </c>
    </row>
    <row r="1451" s="16" customFormat="1">
      <c r="A1451" s="16"/>
      <c r="B1451" s="258"/>
      <c r="C1451" s="259"/>
      <c r="D1451" s="227" t="s">
        <v>156</v>
      </c>
      <c r="E1451" s="260" t="s">
        <v>19</v>
      </c>
      <c r="F1451" s="261" t="s">
        <v>166</v>
      </c>
      <c r="G1451" s="259"/>
      <c r="H1451" s="262">
        <v>3</v>
      </c>
      <c r="I1451" s="263"/>
      <c r="J1451" s="259"/>
      <c r="K1451" s="259"/>
      <c r="L1451" s="264"/>
      <c r="M1451" s="265"/>
      <c r="N1451" s="266"/>
      <c r="O1451" s="266"/>
      <c r="P1451" s="266"/>
      <c r="Q1451" s="266"/>
      <c r="R1451" s="266"/>
      <c r="S1451" s="266"/>
      <c r="T1451" s="267"/>
      <c r="U1451" s="16"/>
      <c r="V1451" s="16"/>
      <c r="W1451" s="16"/>
      <c r="X1451" s="16"/>
      <c r="Y1451" s="16"/>
      <c r="Z1451" s="16"/>
      <c r="AA1451" s="16"/>
      <c r="AB1451" s="16"/>
      <c r="AC1451" s="16"/>
      <c r="AD1451" s="16"/>
      <c r="AE1451" s="16"/>
      <c r="AT1451" s="268" t="s">
        <v>156</v>
      </c>
      <c r="AU1451" s="268" t="s">
        <v>85</v>
      </c>
      <c r="AV1451" s="16" t="s">
        <v>152</v>
      </c>
      <c r="AW1451" s="16" t="s">
        <v>37</v>
      </c>
      <c r="AX1451" s="16" t="s">
        <v>83</v>
      </c>
      <c r="AY1451" s="268" t="s">
        <v>145</v>
      </c>
    </row>
    <row r="1452" s="2" customFormat="1" ht="16.5" customHeight="1">
      <c r="A1452" s="41"/>
      <c r="B1452" s="42"/>
      <c r="C1452" s="207" t="s">
        <v>1735</v>
      </c>
      <c r="D1452" s="207" t="s">
        <v>147</v>
      </c>
      <c r="E1452" s="208" t="s">
        <v>1736</v>
      </c>
      <c r="F1452" s="209" t="s">
        <v>1737</v>
      </c>
      <c r="G1452" s="210" t="s">
        <v>240</v>
      </c>
      <c r="H1452" s="211">
        <v>8</v>
      </c>
      <c r="I1452" s="212"/>
      <c r="J1452" s="213">
        <f>ROUND(I1452*H1452,2)</f>
        <v>0</v>
      </c>
      <c r="K1452" s="209" t="s">
        <v>151</v>
      </c>
      <c r="L1452" s="47"/>
      <c r="M1452" s="214" t="s">
        <v>19</v>
      </c>
      <c r="N1452" s="215" t="s">
        <v>46</v>
      </c>
      <c r="O1452" s="87"/>
      <c r="P1452" s="216">
        <f>O1452*H1452</f>
        <v>0</v>
      </c>
      <c r="Q1452" s="216">
        <v>0</v>
      </c>
      <c r="R1452" s="216">
        <f>Q1452*H1452</f>
        <v>0</v>
      </c>
      <c r="S1452" s="216">
        <v>0</v>
      </c>
      <c r="T1452" s="217">
        <f>S1452*H1452</f>
        <v>0</v>
      </c>
      <c r="U1452" s="41"/>
      <c r="V1452" s="41"/>
      <c r="W1452" s="41"/>
      <c r="X1452" s="41"/>
      <c r="Y1452" s="41"/>
      <c r="Z1452" s="41"/>
      <c r="AA1452" s="41"/>
      <c r="AB1452" s="41"/>
      <c r="AC1452" s="41"/>
      <c r="AD1452" s="41"/>
      <c r="AE1452" s="41"/>
      <c r="AR1452" s="218" t="s">
        <v>261</v>
      </c>
      <c r="AT1452" s="218" t="s">
        <v>147</v>
      </c>
      <c r="AU1452" s="218" t="s">
        <v>85</v>
      </c>
      <c r="AY1452" s="20" t="s">
        <v>145</v>
      </c>
      <c r="BE1452" s="219">
        <f>IF(N1452="základní",J1452,0)</f>
        <v>0</v>
      </c>
      <c r="BF1452" s="219">
        <f>IF(N1452="snížená",J1452,0)</f>
        <v>0</v>
      </c>
      <c r="BG1452" s="219">
        <f>IF(N1452="zákl. přenesená",J1452,0)</f>
        <v>0</v>
      </c>
      <c r="BH1452" s="219">
        <f>IF(N1452="sníž. přenesená",J1452,0)</f>
        <v>0</v>
      </c>
      <c r="BI1452" s="219">
        <f>IF(N1452="nulová",J1452,0)</f>
        <v>0</v>
      </c>
      <c r="BJ1452" s="20" t="s">
        <v>83</v>
      </c>
      <c r="BK1452" s="219">
        <f>ROUND(I1452*H1452,2)</f>
        <v>0</v>
      </c>
      <c r="BL1452" s="20" t="s">
        <v>261</v>
      </c>
      <c r="BM1452" s="218" t="s">
        <v>1738</v>
      </c>
    </row>
    <row r="1453" s="2" customFormat="1">
      <c r="A1453" s="41"/>
      <c r="B1453" s="42"/>
      <c r="C1453" s="43"/>
      <c r="D1453" s="220" t="s">
        <v>154</v>
      </c>
      <c r="E1453" s="43"/>
      <c r="F1453" s="221" t="s">
        <v>1739</v>
      </c>
      <c r="G1453" s="43"/>
      <c r="H1453" s="43"/>
      <c r="I1453" s="222"/>
      <c r="J1453" s="43"/>
      <c r="K1453" s="43"/>
      <c r="L1453" s="47"/>
      <c r="M1453" s="223"/>
      <c r="N1453" s="224"/>
      <c r="O1453" s="87"/>
      <c r="P1453" s="87"/>
      <c r="Q1453" s="87"/>
      <c r="R1453" s="87"/>
      <c r="S1453" s="87"/>
      <c r="T1453" s="88"/>
      <c r="U1453" s="41"/>
      <c r="V1453" s="41"/>
      <c r="W1453" s="41"/>
      <c r="X1453" s="41"/>
      <c r="Y1453" s="41"/>
      <c r="Z1453" s="41"/>
      <c r="AA1453" s="41"/>
      <c r="AB1453" s="41"/>
      <c r="AC1453" s="41"/>
      <c r="AD1453" s="41"/>
      <c r="AE1453" s="41"/>
      <c r="AT1453" s="20" t="s">
        <v>154</v>
      </c>
      <c r="AU1453" s="20" t="s">
        <v>85</v>
      </c>
    </row>
    <row r="1454" s="13" customFormat="1">
      <c r="A1454" s="13"/>
      <c r="B1454" s="225"/>
      <c r="C1454" s="226"/>
      <c r="D1454" s="227" t="s">
        <v>156</v>
      </c>
      <c r="E1454" s="228" t="s">
        <v>19</v>
      </c>
      <c r="F1454" s="229" t="s">
        <v>1592</v>
      </c>
      <c r="G1454" s="226"/>
      <c r="H1454" s="228" t="s">
        <v>19</v>
      </c>
      <c r="I1454" s="230"/>
      <c r="J1454" s="226"/>
      <c r="K1454" s="226"/>
      <c r="L1454" s="231"/>
      <c r="M1454" s="232"/>
      <c r="N1454" s="233"/>
      <c r="O1454" s="233"/>
      <c r="P1454" s="233"/>
      <c r="Q1454" s="233"/>
      <c r="R1454" s="233"/>
      <c r="S1454" s="233"/>
      <c r="T1454" s="234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5" t="s">
        <v>156</v>
      </c>
      <c r="AU1454" s="235" t="s">
        <v>85</v>
      </c>
      <c r="AV1454" s="13" t="s">
        <v>83</v>
      </c>
      <c r="AW1454" s="13" t="s">
        <v>37</v>
      </c>
      <c r="AX1454" s="13" t="s">
        <v>75</v>
      </c>
      <c r="AY1454" s="235" t="s">
        <v>145</v>
      </c>
    </row>
    <row r="1455" s="14" customFormat="1">
      <c r="A1455" s="14"/>
      <c r="B1455" s="236"/>
      <c r="C1455" s="237"/>
      <c r="D1455" s="227" t="s">
        <v>156</v>
      </c>
      <c r="E1455" s="238" t="s">
        <v>19</v>
      </c>
      <c r="F1455" s="239" t="s">
        <v>195</v>
      </c>
      <c r="G1455" s="237"/>
      <c r="H1455" s="240">
        <v>6</v>
      </c>
      <c r="I1455" s="241"/>
      <c r="J1455" s="237"/>
      <c r="K1455" s="237"/>
      <c r="L1455" s="242"/>
      <c r="M1455" s="243"/>
      <c r="N1455" s="244"/>
      <c r="O1455" s="244"/>
      <c r="P1455" s="244"/>
      <c r="Q1455" s="244"/>
      <c r="R1455" s="244"/>
      <c r="S1455" s="244"/>
      <c r="T1455" s="245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46" t="s">
        <v>156</v>
      </c>
      <c r="AU1455" s="246" t="s">
        <v>85</v>
      </c>
      <c r="AV1455" s="14" t="s">
        <v>85</v>
      </c>
      <c r="AW1455" s="14" t="s">
        <v>37</v>
      </c>
      <c r="AX1455" s="14" t="s">
        <v>75</v>
      </c>
      <c r="AY1455" s="246" t="s">
        <v>145</v>
      </c>
    </row>
    <row r="1456" s="13" customFormat="1">
      <c r="A1456" s="13"/>
      <c r="B1456" s="225"/>
      <c r="C1456" s="226"/>
      <c r="D1456" s="227" t="s">
        <v>156</v>
      </c>
      <c r="E1456" s="228" t="s">
        <v>19</v>
      </c>
      <c r="F1456" s="229" t="s">
        <v>1556</v>
      </c>
      <c r="G1456" s="226"/>
      <c r="H1456" s="228" t="s">
        <v>19</v>
      </c>
      <c r="I1456" s="230"/>
      <c r="J1456" s="226"/>
      <c r="K1456" s="226"/>
      <c r="L1456" s="231"/>
      <c r="M1456" s="232"/>
      <c r="N1456" s="233"/>
      <c r="O1456" s="233"/>
      <c r="P1456" s="233"/>
      <c r="Q1456" s="233"/>
      <c r="R1456" s="233"/>
      <c r="S1456" s="233"/>
      <c r="T1456" s="234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5" t="s">
        <v>156</v>
      </c>
      <c r="AU1456" s="235" t="s">
        <v>85</v>
      </c>
      <c r="AV1456" s="13" t="s">
        <v>83</v>
      </c>
      <c r="AW1456" s="13" t="s">
        <v>37</v>
      </c>
      <c r="AX1456" s="13" t="s">
        <v>75</v>
      </c>
      <c r="AY1456" s="235" t="s">
        <v>145</v>
      </c>
    </row>
    <row r="1457" s="14" customFormat="1">
      <c r="A1457" s="14"/>
      <c r="B1457" s="236"/>
      <c r="C1457" s="237"/>
      <c r="D1457" s="227" t="s">
        <v>156</v>
      </c>
      <c r="E1457" s="238" t="s">
        <v>19</v>
      </c>
      <c r="F1457" s="239" t="s">
        <v>85</v>
      </c>
      <c r="G1457" s="237"/>
      <c r="H1457" s="240">
        <v>2</v>
      </c>
      <c r="I1457" s="241"/>
      <c r="J1457" s="237"/>
      <c r="K1457" s="237"/>
      <c r="L1457" s="242"/>
      <c r="M1457" s="243"/>
      <c r="N1457" s="244"/>
      <c r="O1457" s="244"/>
      <c r="P1457" s="244"/>
      <c r="Q1457" s="244"/>
      <c r="R1457" s="244"/>
      <c r="S1457" s="244"/>
      <c r="T1457" s="245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6" t="s">
        <v>156</v>
      </c>
      <c r="AU1457" s="246" t="s">
        <v>85</v>
      </c>
      <c r="AV1457" s="14" t="s">
        <v>85</v>
      </c>
      <c r="AW1457" s="14" t="s">
        <v>37</v>
      </c>
      <c r="AX1457" s="14" t="s">
        <v>75</v>
      </c>
      <c r="AY1457" s="246" t="s">
        <v>145</v>
      </c>
    </row>
    <row r="1458" s="16" customFormat="1">
      <c r="A1458" s="16"/>
      <c r="B1458" s="258"/>
      <c r="C1458" s="259"/>
      <c r="D1458" s="227" t="s">
        <v>156</v>
      </c>
      <c r="E1458" s="260" t="s">
        <v>19</v>
      </c>
      <c r="F1458" s="261" t="s">
        <v>166</v>
      </c>
      <c r="G1458" s="259"/>
      <c r="H1458" s="262">
        <v>8</v>
      </c>
      <c r="I1458" s="263"/>
      <c r="J1458" s="259"/>
      <c r="K1458" s="259"/>
      <c r="L1458" s="264"/>
      <c r="M1458" s="265"/>
      <c r="N1458" s="266"/>
      <c r="O1458" s="266"/>
      <c r="P1458" s="266"/>
      <c r="Q1458" s="266"/>
      <c r="R1458" s="266"/>
      <c r="S1458" s="266"/>
      <c r="T1458" s="267"/>
      <c r="U1458" s="16"/>
      <c r="V1458" s="16"/>
      <c r="W1458" s="16"/>
      <c r="X1458" s="16"/>
      <c r="Y1458" s="16"/>
      <c r="Z1458" s="16"/>
      <c r="AA1458" s="16"/>
      <c r="AB1458" s="16"/>
      <c r="AC1458" s="16"/>
      <c r="AD1458" s="16"/>
      <c r="AE1458" s="16"/>
      <c r="AT1458" s="268" t="s">
        <v>156</v>
      </c>
      <c r="AU1458" s="268" t="s">
        <v>85</v>
      </c>
      <c r="AV1458" s="16" t="s">
        <v>152</v>
      </c>
      <c r="AW1458" s="16" t="s">
        <v>37</v>
      </c>
      <c r="AX1458" s="16" t="s">
        <v>83</v>
      </c>
      <c r="AY1458" s="268" t="s">
        <v>145</v>
      </c>
    </row>
    <row r="1459" s="2" customFormat="1" ht="16.5" customHeight="1">
      <c r="A1459" s="41"/>
      <c r="B1459" s="42"/>
      <c r="C1459" s="207" t="s">
        <v>1740</v>
      </c>
      <c r="D1459" s="207" t="s">
        <v>147</v>
      </c>
      <c r="E1459" s="208" t="s">
        <v>1741</v>
      </c>
      <c r="F1459" s="209" t="s">
        <v>1742</v>
      </c>
      <c r="G1459" s="210" t="s">
        <v>240</v>
      </c>
      <c r="H1459" s="211">
        <v>4</v>
      </c>
      <c r="I1459" s="212"/>
      <c r="J1459" s="213">
        <f>ROUND(I1459*H1459,2)</f>
        <v>0</v>
      </c>
      <c r="K1459" s="209" t="s">
        <v>151</v>
      </c>
      <c r="L1459" s="47"/>
      <c r="M1459" s="214" t="s">
        <v>19</v>
      </c>
      <c r="N1459" s="215" t="s">
        <v>46</v>
      </c>
      <c r="O1459" s="87"/>
      <c r="P1459" s="216">
        <f>O1459*H1459</f>
        <v>0</v>
      </c>
      <c r="Q1459" s="216">
        <v>0</v>
      </c>
      <c r="R1459" s="216">
        <f>Q1459*H1459</f>
        <v>0</v>
      </c>
      <c r="S1459" s="216">
        <v>0</v>
      </c>
      <c r="T1459" s="217">
        <f>S1459*H1459</f>
        <v>0</v>
      </c>
      <c r="U1459" s="41"/>
      <c r="V1459" s="41"/>
      <c r="W1459" s="41"/>
      <c r="X1459" s="41"/>
      <c r="Y1459" s="41"/>
      <c r="Z1459" s="41"/>
      <c r="AA1459" s="41"/>
      <c r="AB1459" s="41"/>
      <c r="AC1459" s="41"/>
      <c r="AD1459" s="41"/>
      <c r="AE1459" s="41"/>
      <c r="AR1459" s="218" t="s">
        <v>261</v>
      </c>
      <c r="AT1459" s="218" t="s">
        <v>147</v>
      </c>
      <c r="AU1459" s="218" t="s">
        <v>85</v>
      </c>
      <c r="AY1459" s="20" t="s">
        <v>145</v>
      </c>
      <c r="BE1459" s="219">
        <f>IF(N1459="základní",J1459,0)</f>
        <v>0</v>
      </c>
      <c r="BF1459" s="219">
        <f>IF(N1459="snížená",J1459,0)</f>
        <v>0</v>
      </c>
      <c r="BG1459" s="219">
        <f>IF(N1459="zákl. přenesená",J1459,0)</f>
        <v>0</v>
      </c>
      <c r="BH1459" s="219">
        <f>IF(N1459="sníž. přenesená",J1459,0)</f>
        <v>0</v>
      </c>
      <c r="BI1459" s="219">
        <f>IF(N1459="nulová",J1459,0)</f>
        <v>0</v>
      </c>
      <c r="BJ1459" s="20" t="s">
        <v>83</v>
      </c>
      <c r="BK1459" s="219">
        <f>ROUND(I1459*H1459,2)</f>
        <v>0</v>
      </c>
      <c r="BL1459" s="20" t="s">
        <v>261</v>
      </c>
      <c r="BM1459" s="218" t="s">
        <v>1743</v>
      </c>
    </row>
    <row r="1460" s="2" customFormat="1">
      <c r="A1460" s="41"/>
      <c r="B1460" s="42"/>
      <c r="C1460" s="43"/>
      <c r="D1460" s="220" t="s">
        <v>154</v>
      </c>
      <c r="E1460" s="43"/>
      <c r="F1460" s="221" t="s">
        <v>1744</v>
      </c>
      <c r="G1460" s="43"/>
      <c r="H1460" s="43"/>
      <c r="I1460" s="222"/>
      <c r="J1460" s="43"/>
      <c r="K1460" s="43"/>
      <c r="L1460" s="47"/>
      <c r="M1460" s="223"/>
      <c r="N1460" s="224"/>
      <c r="O1460" s="87"/>
      <c r="P1460" s="87"/>
      <c r="Q1460" s="87"/>
      <c r="R1460" s="87"/>
      <c r="S1460" s="87"/>
      <c r="T1460" s="88"/>
      <c r="U1460" s="41"/>
      <c r="V1460" s="41"/>
      <c r="W1460" s="41"/>
      <c r="X1460" s="41"/>
      <c r="Y1460" s="41"/>
      <c r="Z1460" s="41"/>
      <c r="AA1460" s="41"/>
      <c r="AB1460" s="41"/>
      <c r="AC1460" s="41"/>
      <c r="AD1460" s="41"/>
      <c r="AE1460" s="41"/>
      <c r="AT1460" s="20" t="s">
        <v>154</v>
      </c>
      <c r="AU1460" s="20" t="s">
        <v>85</v>
      </c>
    </row>
    <row r="1461" s="13" customFormat="1">
      <c r="A1461" s="13"/>
      <c r="B1461" s="225"/>
      <c r="C1461" s="226"/>
      <c r="D1461" s="227" t="s">
        <v>156</v>
      </c>
      <c r="E1461" s="228" t="s">
        <v>19</v>
      </c>
      <c r="F1461" s="229" t="s">
        <v>1592</v>
      </c>
      <c r="G1461" s="226"/>
      <c r="H1461" s="228" t="s">
        <v>19</v>
      </c>
      <c r="I1461" s="230"/>
      <c r="J1461" s="226"/>
      <c r="K1461" s="226"/>
      <c r="L1461" s="231"/>
      <c r="M1461" s="232"/>
      <c r="N1461" s="233"/>
      <c r="O1461" s="233"/>
      <c r="P1461" s="233"/>
      <c r="Q1461" s="233"/>
      <c r="R1461" s="233"/>
      <c r="S1461" s="233"/>
      <c r="T1461" s="234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5" t="s">
        <v>156</v>
      </c>
      <c r="AU1461" s="235" t="s">
        <v>85</v>
      </c>
      <c r="AV1461" s="13" t="s">
        <v>83</v>
      </c>
      <c r="AW1461" s="13" t="s">
        <v>37</v>
      </c>
      <c r="AX1461" s="13" t="s">
        <v>75</v>
      </c>
      <c r="AY1461" s="235" t="s">
        <v>145</v>
      </c>
    </row>
    <row r="1462" s="14" customFormat="1">
      <c r="A1462" s="14"/>
      <c r="B1462" s="236"/>
      <c r="C1462" s="237"/>
      <c r="D1462" s="227" t="s">
        <v>156</v>
      </c>
      <c r="E1462" s="238" t="s">
        <v>19</v>
      </c>
      <c r="F1462" s="239" t="s">
        <v>1247</v>
      </c>
      <c r="G1462" s="237"/>
      <c r="H1462" s="240">
        <v>2</v>
      </c>
      <c r="I1462" s="241"/>
      <c r="J1462" s="237"/>
      <c r="K1462" s="237"/>
      <c r="L1462" s="242"/>
      <c r="M1462" s="243"/>
      <c r="N1462" s="244"/>
      <c r="O1462" s="244"/>
      <c r="P1462" s="244"/>
      <c r="Q1462" s="244"/>
      <c r="R1462" s="244"/>
      <c r="S1462" s="244"/>
      <c r="T1462" s="245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46" t="s">
        <v>156</v>
      </c>
      <c r="AU1462" s="246" t="s">
        <v>85</v>
      </c>
      <c r="AV1462" s="14" t="s">
        <v>85</v>
      </c>
      <c r="AW1462" s="14" t="s">
        <v>37</v>
      </c>
      <c r="AX1462" s="14" t="s">
        <v>75</v>
      </c>
      <c r="AY1462" s="246" t="s">
        <v>145</v>
      </c>
    </row>
    <row r="1463" s="13" customFormat="1">
      <c r="A1463" s="13"/>
      <c r="B1463" s="225"/>
      <c r="C1463" s="226"/>
      <c r="D1463" s="227" t="s">
        <v>156</v>
      </c>
      <c r="E1463" s="228" t="s">
        <v>19</v>
      </c>
      <c r="F1463" s="229" t="s">
        <v>1556</v>
      </c>
      <c r="G1463" s="226"/>
      <c r="H1463" s="228" t="s">
        <v>19</v>
      </c>
      <c r="I1463" s="230"/>
      <c r="J1463" s="226"/>
      <c r="K1463" s="226"/>
      <c r="L1463" s="231"/>
      <c r="M1463" s="232"/>
      <c r="N1463" s="233"/>
      <c r="O1463" s="233"/>
      <c r="P1463" s="233"/>
      <c r="Q1463" s="233"/>
      <c r="R1463" s="233"/>
      <c r="S1463" s="233"/>
      <c r="T1463" s="234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5" t="s">
        <v>156</v>
      </c>
      <c r="AU1463" s="235" t="s">
        <v>85</v>
      </c>
      <c r="AV1463" s="13" t="s">
        <v>83</v>
      </c>
      <c r="AW1463" s="13" t="s">
        <v>37</v>
      </c>
      <c r="AX1463" s="13" t="s">
        <v>75</v>
      </c>
      <c r="AY1463" s="235" t="s">
        <v>145</v>
      </c>
    </row>
    <row r="1464" s="14" customFormat="1">
      <c r="A1464" s="14"/>
      <c r="B1464" s="236"/>
      <c r="C1464" s="237"/>
      <c r="D1464" s="227" t="s">
        <v>156</v>
      </c>
      <c r="E1464" s="238" t="s">
        <v>19</v>
      </c>
      <c r="F1464" s="239" t="s">
        <v>1247</v>
      </c>
      <c r="G1464" s="237"/>
      <c r="H1464" s="240">
        <v>2</v>
      </c>
      <c r="I1464" s="241"/>
      <c r="J1464" s="237"/>
      <c r="K1464" s="237"/>
      <c r="L1464" s="242"/>
      <c r="M1464" s="243"/>
      <c r="N1464" s="244"/>
      <c r="O1464" s="244"/>
      <c r="P1464" s="244"/>
      <c r="Q1464" s="244"/>
      <c r="R1464" s="244"/>
      <c r="S1464" s="244"/>
      <c r="T1464" s="245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46" t="s">
        <v>156</v>
      </c>
      <c r="AU1464" s="246" t="s">
        <v>85</v>
      </c>
      <c r="AV1464" s="14" t="s">
        <v>85</v>
      </c>
      <c r="AW1464" s="14" t="s">
        <v>37</v>
      </c>
      <c r="AX1464" s="14" t="s">
        <v>75</v>
      </c>
      <c r="AY1464" s="246" t="s">
        <v>145</v>
      </c>
    </row>
    <row r="1465" s="16" customFormat="1">
      <c r="A1465" s="16"/>
      <c r="B1465" s="258"/>
      <c r="C1465" s="259"/>
      <c r="D1465" s="227" t="s">
        <v>156</v>
      </c>
      <c r="E1465" s="260" t="s">
        <v>19</v>
      </c>
      <c r="F1465" s="261" t="s">
        <v>166</v>
      </c>
      <c r="G1465" s="259"/>
      <c r="H1465" s="262">
        <v>4</v>
      </c>
      <c r="I1465" s="263"/>
      <c r="J1465" s="259"/>
      <c r="K1465" s="259"/>
      <c r="L1465" s="264"/>
      <c r="M1465" s="265"/>
      <c r="N1465" s="266"/>
      <c r="O1465" s="266"/>
      <c r="P1465" s="266"/>
      <c r="Q1465" s="266"/>
      <c r="R1465" s="266"/>
      <c r="S1465" s="266"/>
      <c r="T1465" s="267"/>
      <c r="U1465" s="16"/>
      <c r="V1465" s="16"/>
      <c r="W1465" s="16"/>
      <c r="X1465" s="16"/>
      <c r="Y1465" s="16"/>
      <c r="Z1465" s="16"/>
      <c r="AA1465" s="16"/>
      <c r="AB1465" s="16"/>
      <c r="AC1465" s="16"/>
      <c r="AD1465" s="16"/>
      <c r="AE1465" s="16"/>
      <c r="AT1465" s="268" t="s">
        <v>156</v>
      </c>
      <c r="AU1465" s="268" t="s">
        <v>85</v>
      </c>
      <c r="AV1465" s="16" t="s">
        <v>152</v>
      </c>
      <c r="AW1465" s="16" t="s">
        <v>37</v>
      </c>
      <c r="AX1465" s="16" t="s">
        <v>83</v>
      </c>
      <c r="AY1465" s="268" t="s">
        <v>145</v>
      </c>
    </row>
    <row r="1466" s="2" customFormat="1" ht="16.5" customHeight="1">
      <c r="A1466" s="41"/>
      <c r="B1466" s="42"/>
      <c r="C1466" s="269" t="s">
        <v>1745</v>
      </c>
      <c r="D1466" s="269" t="s">
        <v>223</v>
      </c>
      <c r="E1466" s="270" t="s">
        <v>1746</v>
      </c>
      <c r="F1466" s="271" t="s">
        <v>1747</v>
      </c>
      <c r="G1466" s="272" t="s">
        <v>240</v>
      </c>
      <c r="H1466" s="273">
        <v>4</v>
      </c>
      <c r="I1466" s="274"/>
      <c r="J1466" s="275">
        <f>ROUND(I1466*H1466,2)</f>
        <v>0</v>
      </c>
      <c r="K1466" s="271" t="s">
        <v>151</v>
      </c>
      <c r="L1466" s="276"/>
      <c r="M1466" s="277" t="s">
        <v>19</v>
      </c>
      <c r="N1466" s="278" t="s">
        <v>46</v>
      </c>
      <c r="O1466" s="87"/>
      <c r="P1466" s="216">
        <f>O1466*H1466</f>
        <v>0</v>
      </c>
      <c r="Q1466" s="216">
        <v>0.012</v>
      </c>
      <c r="R1466" s="216">
        <f>Q1466*H1466</f>
        <v>0.048000000000000001</v>
      </c>
      <c r="S1466" s="216">
        <v>0</v>
      </c>
      <c r="T1466" s="217">
        <f>S1466*H1466</f>
        <v>0</v>
      </c>
      <c r="U1466" s="41"/>
      <c r="V1466" s="41"/>
      <c r="W1466" s="41"/>
      <c r="X1466" s="41"/>
      <c r="Y1466" s="41"/>
      <c r="Z1466" s="41"/>
      <c r="AA1466" s="41"/>
      <c r="AB1466" s="41"/>
      <c r="AC1466" s="41"/>
      <c r="AD1466" s="41"/>
      <c r="AE1466" s="41"/>
      <c r="AR1466" s="218" t="s">
        <v>391</v>
      </c>
      <c r="AT1466" s="218" t="s">
        <v>223</v>
      </c>
      <c r="AU1466" s="218" t="s">
        <v>85</v>
      </c>
      <c r="AY1466" s="20" t="s">
        <v>145</v>
      </c>
      <c r="BE1466" s="219">
        <f>IF(N1466="základní",J1466,0)</f>
        <v>0</v>
      </c>
      <c r="BF1466" s="219">
        <f>IF(N1466="snížená",J1466,0)</f>
        <v>0</v>
      </c>
      <c r="BG1466" s="219">
        <f>IF(N1466="zákl. přenesená",J1466,0)</f>
        <v>0</v>
      </c>
      <c r="BH1466" s="219">
        <f>IF(N1466="sníž. přenesená",J1466,0)</f>
        <v>0</v>
      </c>
      <c r="BI1466" s="219">
        <f>IF(N1466="nulová",J1466,0)</f>
        <v>0</v>
      </c>
      <c r="BJ1466" s="20" t="s">
        <v>83</v>
      </c>
      <c r="BK1466" s="219">
        <f>ROUND(I1466*H1466,2)</f>
        <v>0</v>
      </c>
      <c r="BL1466" s="20" t="s">
        <v>261</v>
      </c>
      <c r="BM1466" s="218" t="s">
        <v>1748</v>
      </c>
    </row>
    <row r="1467" s="2" customFormat="1" ht="16.5" customHeight="1">
      <c r="A1467" s="41"/>
      <c r="B1467" s="42"/>
      <c r="C1467" s="207" t="s">
        <v>1749</v>
      </c>
      <c r="D1467" s="207" t="s">
        <v>147</v>
      </c>
      <c r="E1467" s="208" t="s">
        <v>1750</v>
      </c>
      <c r="F1467" s="209" t="s">
        <v>1751</v>
      </c>
      <c r="G1467" s="210" t="s">
        <v>240</v>
      </c>
      <c r="H1467" s="211">
        <v>4</v>
      </c>
      <c r="I1467" s="212"/>
      <c r="J1467" s="213">
        <f>ROUND(I1467*H1467,2)</f>
        <v>0</v>
      </c>
      <c r="K1467" s="209" t="s">
        <v>151</v>
      </c>
      <c r="L1467" s="47"/>
      <c r="M1467" s="214" t="s">
        <v>19</v>
      </c>
      <c r="N1467" s="215" t="s">
        <v>46</v>
      </c>
      <c r="O1467" s="87"/>
      <c r="P1467" s="216">
        <f>O1467*H1467</f>
        <v>0</v>
      </c>
      <c r="Q1467" s="216">
        <v>0.00029</v>
      </c>
      <c r="R1467" s="216">
        <f>Q1467*H1467</f>
        <v>0.00116</v>
      </c>
      <c r="S1467" s="216">
        <v>0</v>
      </c>
      <c r="T1467" s="217">
        <f>S1467*H1467</f>
        <v>0</v>
      </c>
      <c r="U1467" s="41"/>
      <c r="V1467" s="41"/>
      <c r="W1467" s="41"/>
      <c r="X1467" s="41"/>
      <c r="Y1467" s="41"/>
      <c r="Z1467" s="41"/>
      <c r="AA1467" s="41"/>
      <c r="AB1467" s="41"/>
      <c r="AC1467" s="41"/>
      <c r="AD1467" s="41"/>
      <c r="AE1467" s="41"/>
      <c r="AR1467" s="218" t="s">
        <v>261</v>
      </c>
      <c r="AT1467" s="218" t="s">
        <v>147</v>
      </c>
      <c r="AU1467" s="218" t="s">
        <v>85</v>
      </c>
      <c r="AY1467" s="20" t="s">
        <v>145</v>
      </c>
      <c r="BE1467" s="219">
        <f>IF(N1467="základní",J1467,0)</f>
        <v>0</v>
      </c>
      <c r="BF1467" s="219">
        <f>IF(N1467="snížená",J1467,0)</f>
        <v>0</v>
      </c>
      <c r="BG1467" s="219">
        <f>IF(N1467="zákl. přenesená",J1467,0)</f>
        <v>0</v>
      </c>
      <c r="BH1467" s="219">
        <f>IF(N1467="sníž. přenesená",J1467,0)</f>
        <v>0</v>
      </c>
      <c r="BI1467" s="219">
        <f>IF(N1467="nulová",J1467,0)</f>
        <v>0</v>
      </c>
      <c r="BJ1467" s="20" t="s">
        <v>83</v>
      </c>
      <c r="BK1467" s="219">
        <f>ROUND(I1467*H1467,2)</f>
        <v>0</v>
      </c>
      <c r="BL1467" s="20" t="s">
        <v>261</v>
      </c>
      <c r="BM1467" s="218" t="s">
        <v>1752</v>
      </c>
    </row>
    <row r="1468" s="2" customFormat="1">
      <c r="A1468" s="41"/>
      <c r="B1468" s="42"/>
      <c r="C1468" s="43"/>
      <c r="D1468" s="220" t="s">
        <v>154</v>
      </c>
      <c r="E1468" s="43"/>
      <c r="F1468" s="221" t="s">
        <v>1753</v>
      </c>
      <c r="G1468" s="43"/>
      <c r="H1468" s="43"/>
      <c r="I1468" s="222"/>
      <c r="J1468" s="43"/>
      <c r="K1468" s="43"/>
      <c r="L1468" s="47"/>
      <c r="M1468" s="223"/>
      <c r="N1468" s="224"/>
      <c r="O1468" s="87"/>
      <c r="P1468" s="87"/>
      <c r="Q1468" s="87"/>
      <c r="R1468" s="87"/>
      <c r="S1468" s="87"/>
      <c r="T1468" s="88"/>
      <c r="U1468" s="41"/>
      <c r="V1468" s="41"/>
      <c r="W1468" s="41"/>
      <c r="X1468" s="41"/>
      <c r="Y1468" s="41"/>
      <c r="Z1468" s="41"/>
      <c r="AA1468" s="41"/>
      <c r="AB1468" s="41"/>
      <c r="AC1468" s="41"/>
      <c r="AD1468" s="41"/>
      <c r="AE1468" s="41"/>
      <c r="AT1468" s="20" t="s">
        <v>154</v>
      </c>
      <c r="AU1468" s="20" t="s">
        <v>85</v>
      </c>
    </row>
    <row r="1469" s="13" customFormat="1">
      <c r="A1469" s="13"/>
      <c r="B1469" s="225"/>
      <c r="C1469" s="226"/>
      <c r="D1469" s="227" t="s">
        <v>156</v>
      </c>
      <c r="E1469" s="228" t="s">
        <v>19</v>
      </c>
      <c r="F1469" s="229" t="s">
        <v>1754</v>
      </c>
      <c r="G1469" s="226"/>
      <c r="H1469" s="228" t="s">
        <v>19</v>
      </c>
      <c r="I1469" s="230"/>
      <c r="J1469" s="226"/>
      <c r="K1469" s="226"/>
      <c r="L1469" s="231"/>
      <c r="M1469" s="232"/>
      <c r="N1469" s="233"/>
      <c r="O1469" s="233"/>
      <c r="P1469" s="233"/>
      <c r="Q1469" s="233"/>
      <c r="R1469" s="233"/>
      <c r="S1469" s="233"/>
      <c r="T1469" s="234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5" t="s">
        <v>156</v>
      </c>
      <c r="AU1469" s="235" t="s">
        <v>85</v>
      </c>
      <c r="AV1469" s="13" t="s">
        <v>83</v>
      </c>
      <c r="AW1469" s="13" t="s">
        <v>37</v>
      </c>
      <c r="AX1469" s="13" t="s">
        <v>75</v>
      </c>
      <c r="AY1469" s="235" t="s">
        <v>145</v>
      </c>
    </row>
    <row r="1470" s="13" customFormat="1">
      <c r="A1470" s="13"/>
      <c r="B1470" s="225"/>
      <c r="C1470" s="226"/>
      <c r="D1470" s="227" t="s">
        <v>156</v>
      </c>
      <c r="E1470" s="228" t="s">
        <v>19</v>
      </c>
      <c r="F1470" s="229" t="s">
        <v>1592</v>
      </c>
      <c r="G1470" s="226"/>
      <c r="H1470" s="228" t="s">
        <v>19</v>
      </c>
      <c r="I1470" s="230"/>
      <c r="J1470" s="226"/>
      <c r="K1470" s="226"/>
      <c r="L1470" s="231"/>
      <c r="M1470" s="232"/>
      <c r="N1470" s="233"/>
      <c r="O1470" s="233"/>
      <c r="P1470" s="233"/>
      <c r="Q1470" s="233"/>
      <c r="R1470" s="233"/>
      <c r="S1470" s="233"/>
      <c r="T1470" s="234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5" t="s">
        <v>156</v>
      </c>
      <c r="AU1470" s="235" t="s">
        <v>85</v>
      </c>
      <c r="AV1470" s="13" t="s">
        <v>83</v>
      </c>
      <c r="AW1470" s="13" t="s">
        <v>37</v>
      </c>
      <c r="AX1470" s="13" t="s">
        <v>75</v>
      </c>
      <c r="AY1470" s="235" t="s">
        <v>145</v>
      </c>
    </row>
    <row r="1471" s="14" customFormat="1">
      <c r="A1471" s="14"/>
      <c r="B1471" s="236"/>
      <c r="C1471" s="237"/>
      <c r="D1471" s="227" t="s">
        <v>156</v>
      </c>
      <c r="E1471" s="238" t="s">
        <v>19</v>
      </c>
      <c r="F1471" s="239" t="s">
        <v>1247</v>
      </c>
      <c r="G1471" s="237"/>
      <c r="H1471" s="240">
        <v>2</v>
      </c>
      <c r="I1471" s="241"/>
      <c r="J1471" s="237"/>
      <c r="K1471" s="237"/>
      <c r="L1471" s="242"/>
      <c r="M1471" s="243"/>
      <c r="N1471" s="244"/>
      <c r="O1471" s="244"/>
      <c r="P1471" s="244"/>
      <c r="Q1471" s="244"/>
      <c r="R1471" s="244"/>
      <c r="S1471" s="244"/>
      <c r="T1471" s="245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46" t="s">
        <v>156</v>
      </c>
      <c r="AU1471" s="246" t="s">
        <v>85</v>
      </c>
      <c r="AV1471" s="14" t="s">
        <v>85</v>
      </c>
      <c r="AW1471" s="14" t="s">
        <v>37</v>
      </c>
      <c r="AX1471" s="14" t="s">
        <v>75</v>
      </c>
      <c r="AY1471" s="246" t="s">
        <v>145</v>
      </c>
    </row>
    <row r="1472" s="13" customFormat="1">
      <c r="A1472" s="13"/>
      <c r="B1472" s="225"/>
      <c r="C1472" s="226"/>
      <c r="D1472" s="227" t="s">
        <v>156</v>
      </c>
      <c r="E1472" s="228" t="s">
        <v>19</v>
      </c>
      <c r="F1472" s="229" t="s">
        <v>1556</v>
      </c>
      <c r="G1472" s="226"/>
      <c r="H1472" s="228" t="s">
        <v>19</v>
      </c>
      <c r="I1472" s="230"/>
      <c r="J1472" s="226"/>
      <c r="K1472" s="226"/>
      <c r="L1472" s="231"/>
      <c r="M1472" s="232"/>
      <c r="N1472" s="233"/>
      <c r="O1472" s="233"/>
      <c r="P1472" s="233"/>
      <c r="Q1472" s="233"/>
      <c r="R1472" s="233"/>
      <c r="S1472" s="233"/>
      <c r="T1472" s="234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5" t="s">
        <v>156</v>
      </c>
      <c r="AU1472" s="235" t="s">
        <v>85</v>
      </c>
      <c r="AV1472" s="13" t="s">
        <v>83</v>
      </c>
      <c r="AW1472" s="13" t="s">
        <v>37</v>
      </c>
      <c r="AX1472" s="13" t="s">
        <v>75</v>
      </c>
      <c r="AY1472" s="235" t="s">
        <v>145</v>
      </c>
    </row>
    <row r="1473" s="14" customFormat="1">
      <c r="A1473" s="14"/>
      <c r="B1473" s="236"/>
      <c r="C1473" s="237"/>
      <c r="D1473" s="227" t="s">
        <v>156</v>
      </c>
      <c r="E1473" s="238" t="s">
        <v>19</v>
      </c>
      <c r="F1473" s="239" t="s">
        <v>1247</v>
      </c>
      <c r="G1473" s="237"/>
      <c r="H1473" s="240">
        <v>2</v>
      </c>
      <c r="I1473" s="241"/>
      <c r="J1473" s="237"/>
      <c r="K1473" s="237"/>
      <c r="L1473" s="242"/>
      <c r="M1473" s="243"/>
      <c r="N1473" s="244"/>
      <c r="O1473" s="244"/>
      <c r="P1473" s="244"/>
      <c r="Q1473" s="244"/>
      <c r="R1473" s="244"/>
      <c r="S1473" s="244"/>
      <c r="T1473" s="245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46" t="s">
        <v>156</v>
      </c>
      <c r="AU1473" s="246" t="s">
        <v>85</v>
      </c>
      <c r="AV1473" s="14" t="s">
        <v>85</v>
      </c>
      <c r="AW1473" s="14" t="s">
        <v>37</v>
      </c>
      <c r="AX1473" s="14" t="s">
        <v>75</v>
      </c>
      <c r="AY1473" s="246" t="s">
        <v>145</v>
      </c>
    </row>
    <row r="1474" s="16" customFormat="1">
      <c r="A1474" s="16"/>
      <c r="B1474" s="258"/>
      <c r="C1474" s="259"/>
      <c r="D1474" s="227" t="s">
        <v>156</v>
      </c>
      <c r="E1474" s="260" t="s">
        <v>19</v>
      </c>
      <c r="F1474" s="261" t="s">
        <v>166</v>
      </c>
      <c r="G1474" s="259"/>
      <c r="H1474" s="262">
        <v>4</v>
      </c>
      <c r="I1474" s="263"/>
      <c r="J1474" s="259"/>
      <c r="K1474" s="259"/>
      <c r="L1474" s="264"/>
      <c r="M1474" s="265"/>
      <c r="N1474" s="266"/>
      <c r="O1474" s="266"/>
      <c r="P1474" s="266"/>
      <c r="Q1474" s="266"/>
      <c r="R1474" s="266"/>
      <c r="S1474" s="266"/>
      <c r="T1474" s="267"/>
      <c r="U1474" s="16"/>
      <c r="V1474" s="16"/>
      <c r="W1474" s="16"/>
      <c r="X1474" s="16"/>
      <c r="Y1474" s="16"/>
      <c r="Z1474" s="16"/>
      <c r="AA1474" s="16"/>
      <c r="AB1474" s="16"/>
      <c r="AC1474" s="16"/>
      <c r="AD1474" s="16"/>
      <c r="AE1474" s="16"/>
      <c r="AT1474" s="268" t="s">
        <v>156</v>
      </c>
      <c r="AU1474" s="268" t="s">
        <v>85</v>
      </c>
      <c r="AV1474" s="16" t="s">
        <v>152</v>
      </c>
      <c r="AW1474" s="16" t="s">
        <v>37</v>
      </c>
      <c r="AX1474" s="16" t="s">
        <v>83</v>
      </c>
      <c r="AY1474" s="268" t="s">
        <v>145</v>
      </c>
    </row>
    <row r="1475" s="2" customFormat="1" ht="24.15" customHeight="1">
      <c r="A1475" s="41"/>
      <c r="B1475" s="42"/>
      <c r="C1475" s="207" t="s">
        <v>1755</v>
      </c>
      <c r="D1475" s="207" t="s">
        <v>147</v>
      </c>
      <c r="E1475" s="208" t="s">
        <v>1756</v>
      </c>
      <c r="F1475" s="209" t="s">
        <v>1757</v>
      </c>
      <c r="G1475" s="210" t="s">
        <v>720</v>
      </c>
      <c r="H1475" s="279"/>
      <c r="I1475" s="212"/>
      <c r="J1475" s="213">
        <f>ROUND(I1475*H1475,2)</f>
        <v>0</v>
      </c>
      <c r="K1475" s="209" t="s">
        <v>151</v>
      </c>
      <c r="L1475" s="47"/>
      <c r="M1475" s="214" t="s">
        <v>19</v>
      </c>
      <c r="N1475" s="215" t="s">
        <v>46</v>
      </c>
      <c r="O1475" s="87"/>
      <c r="P1475" s="216">
        <f>O1475*H1475</f>
        <v>0</v>
      </c>
      <c r="Q1475" s="216">
        <v>0</v>
      </c>
      <c r="R1475" s="216">
        <f>Q1475*H1475</f>
        <v>0</v>
      </c>
      <c r="S1475" s="216">
        <v>0</v>
      </c>
      <c r="T1475" s="217">
        <f>S1475*H1475</f>
        <v>0</v>
      </c>
      <c r="U1475" s="41"/>
      <c r="V1475" s="41"/>
      <c r="W1475" s="41"/>
      <c r="X1475" s="41"/>
      <c r="Y1475" s="41"/>
      <c r="Z1475" s="41"/>
      <c r="AA1475" s="41"/>
      <c r="AB1475" s="41"/>
      <c r="AC1475" s="41"/>
      <c r="AD1475" s="41"/>
      <c r="AE1475" s="41"/>
      <c r="AR1475" s="218" t="s">
        <v>261</v>
      </c>
      <c r="AT1475" s="218" t="s">
        <v>147</v>
      </c>
      <c r="AU1475" s="218" t="s">
        <v>85</v>
      </c>
      <c r="AY1475" s="20" t="s">
        <v>145</v>
      </c>
      <c r="BE1475" s="219">
        <f>IF(N1475="základní",J1475,0)</f>
        <v>0</v>
      </c>
      <c r="BF1475" s="219">
        <f>IF(N1475="snížená",J1475,0)</f>
        <v>0</v>
      </c>
      <c r="BG1475" s="219">
        <f>IF(N1475="zákl. přenesená",J1475,0)</f>
        <v>0</v>
      </c>
      <c r="BH1475" s="219">
        <f>IF(N1475="sníž. přenesená",J1475,0)</f>
        <v>0</v>
      </c>
      <c r="BI1475" s="219">
        <f>IF(N1475="nulová",J1475,0)</f>
        <v>0</v>
      </c>
      <c r="BJ1475" s="20" t="s">
        <v>83</v>
      </c>
      <c r="BK1475" s="219">
        <f>ROUND(I1475*H1475,2)</f>
        <v>0</v>
      </c>
      <c r="BL1475" s="20" t="s">
        <v>261</v>
      </c>
      <c r="BM1475" s="218" t="s">
        <v>1758</v>
      </c>
    </row>
    <row r="1476" s="2" customFormat="1">
      <c r="A1476" s="41"/>
      <c r="B1476" s="42"/>
      <c r="C1476" s="43"/>
      <c r="D1476" s="220" t="s">
        <v>154</v>
      </c>
      <c r="E1476" s="43"/>
      <c r="F1476" s="221" t="s">
        <v>1759</v>
      </c>
      <c r="G1476" s="43"/>
      <c r="H1476" s="43"/>
      <c r="I1476" s="222"/>
      <c r="J1476" s="43"/>
      <c r="K1476" s="43"/>
      <c r="L1476" s="47"/>
      <c r="M1476" s="223"/>
      <c r="N1476" s="224"/>
      <c r="O1476" s="87"/>
      <c r="P1476" s="87"/>
      <c r="Q1476" s="87"/>
      <c r="R1476" s="87"/>
      <c r="S1476" s="87"/>
      <c r="T1476" s="88"/>
      <c r="U1476" s="41"/>
      <c r="V1476" s="41"/>
      <c r="W1476" s="41"/>
      <c r="X1476" s="41"/>
      <c r="Y1476" s="41"/>
      <c r="Z1476" s="41"/>
      <c r="AA1476" s="41"/>
      <c r="AB1476" s="41"/>
      <c r="AC1476" s="41"/>
      <c r="AD1476" s="41"/>
      <c r="AE1476" s="41"/>
      <c r="AT1476" s="20" t="s">
        <v>154</v>
      </c>
      <c r="AU1476" s="20" t="s">
        <v>85</v>
      </c>
    </row>
    <row r="1477" s="12" customFormat="1" ht="22.8" customHeight="1">
      <c r="A1477" s="12"/>
      <c r="B1477" s="191"/>
      <c r="C1477" s="192"/>
      <c r="D1477" s="193" t="s">
        <v>74</v>
      </c>
      <c r="E1477" s="205" t="s">
        <v>1760</v>
      </c>
      <c r="F1477" s="205" t="s">
        <v>1761</v>
      </c>
      <c r="G1477" s="192"/>
      <c r="H1477" s="192"/>
      <c r="I1477" s="195"/>
      <c r="J1477" s="206">
        <f>BK1477</f>
        <v>0</v>
      </c>
      <c r="K1477" s="192"/>
      <c r="L1477" s="197"/>
      <c r="M1477" s="198"/>
      <c r="N1477" s="199"/>
      <c r="O1477" s="199"/>
      <c r="P1477" s="200">
        <f>SUM(P1478:P1519)</f>
        <v>0</v>
      </c>
      <c r="Q1477" s="199"/>
      <c r="R1477" s="200">
        <f>SUM(R1478:R1519)</f>
        <v>0.68596841999999991</v>
      </c>
      <c r="S1477" s="199"/>
      <c r="T1477" s="201">
        <f>SUM(T1478:T1519)</f>
        <v>0</v>
      </c>
      <c r="U1477" s="12"/>
      <c r="V1477" s="12"/>
      <c r="W1477" s="12"/>
      <c r="X1477" s="12"/>
      <c r="Y1477" s="12"/>
      <c r="Z1477" s="12"/>
      <c r="AA1477" s="12"/>
      <c r="AB1477" s="12"/>
      <c r="AC1477" s="12"/>
      <c r="AD1477" s="12"/>
      <c r="AE1477" s="12"/>
      <c r="AR1477" s="202" t="s">
        <v>85</v>
      </c>
      <c r="AT1477" s="203" t="s">
        <v>74</v>
      </c>
      <c r="AU1477" s="203" t="s">
        <v>83</v>
      </c>
      <c r="AY1477" s="202" t="s">
        <v>145</v>
      </c>
      <c r="BK1477" s="204">
        <f>SUM(BK1478:BK1519)</f>
        <v>0</v>
      </c>
    </row>
    <row r="1478" s="2" customFormat="1" ht="33" customHeight="1">
      <c r="A1478" s="41"/>
      <c r="B1478" s="42"/>
      <c r="C1478" s="207" t="s">
        <v>1762</v>
      </c>
      <c r="D1478" s="207" t="s">
        <v>147</v>
      </c>
      <c r="E1478" s="208" t="s">
        <v>1763</v>
      </c>
      <c r="F1478" s="209" t="s">
        <v>1764</v>
      </c>
      <c r="G1478" s="210" t="s">
        <v>231</v>
      </c>
      <c r="H1478" s="211">
        <v>7.9630000000000001</v>
      </c>
      <c r="I1478" s="212"/>
      <c r="J1478" s="213">
        <f>ROUND(I1478*H1478,2)</f>
        <v>0</v>
      </c>
      <c r="K1478" s="209" t="s">
        <v>151</v>
      </c>
      <c r="L1478" s="47"/>
      <c r="M1478" s="214" t="s">
        <v>19</v>
      </c>
      <c r="N1478" s="215" t="s">
        <v>46</v>
      </c>
      <c r="O1478" s="87"/>
      <c r="P1478" s="216">
        <f>O1478*H1478</f>
        <v>0</v>
      </c>
      <c r="Q1478" s="216">
        <v>0.026179999999999998</v>
      </c>
      <c r="R1478" s="216">
        <f>Q1478*H1478</f>
        <v>0.20847133999999998</v>
      </c>
      <c r="S1478" s="216">
        <v>0</v>
      </c>
      <c r="T1478" s="217">
        <f>S1478*H1478</f>
        <v>0</v>
      </c>
      <c r="U1478" s="41"/>
      <c r="V1478" s="41"/>
      <c r="W1478" s="41"/>
      <c r="X1478" s="41"/>
      <c r="Y1478" s="41"/>
      <c r="Z1478" s="41"/>
      <c r="AA1478" s="41"/>
      <c r="AB1478" s="41"/>
      <c r="AC1478" s="41"/>
      <c r="AD1478" s="41"/>
      <c r="AE1478" s="41"/>
      <c r="AR1478" s="218" t="s">
        <v>261</v>
      </c>
      <c r="AT1478" s="218" t="s">
        <v>147</v>
      </c>
      <c r="AU1478" s="218" t="s">
        <v>85</v>
      </c>
      <c r="AY1478" s="20" t="s">
        <v>145</v>
      </c>
      <c r="BE1478" s="219">
        <f>IF(N1478="základní",J1478,0)</f>
        <v>0</v>
      </c>
      <c r="BF1478" s="219">
        <f>IF(N1478="snížená",J1478,0)</f>
        <v>0</v>
      </c>
      <c r="BG1478" s="219">
        <f>IF(N1478="zákl. přenesená",J1478,0)</f>
        <v>0</v>
      </c>
      <c r="BH1478" s="219">
        <f>IF(N1478="sníž. přenesená",J1478,0)</f>
        <v>0</v>
      </c>
      <c r="BI1478" s="219">
        <f>IF(N1478="nulová",J1478,0)</f>
        <v>0</v>
      </c>
      <c r="BJ1478" s="20" t="s">
        <v>83</v>
      </c>
      <c r="BK1478" s="219">
        <f>ROUND(I1478*H1478,2)</f>
        <v>0</v>
      </c>
      <c r="BL1478" s="20" t="s">
        <v>261</v>
      </c>
      <c r="BM1478" s="218" t="s">
        <v>1765</v>
      </c>
    </row>
    <row r="1479" s="2" customFormat="1">
      <c r="A1479" s="41"/>
      <c r="B1479" s="42"/>
      <c r="C1479" s="43"/>
      <c r="D1479" s="220" t="s">
        <v>154</v>
      </c>
      <c r="E1479" s="43"/>
      <c r="F1479" s="221" t="s">
        <v>1766</v>
      </c>
      <c r="G1479" s="43"/>
      <c r="H1479" s="43"/>
      <c r="I1479" s="222"/>
      <c r="J1479" s="43"/>
      <c r="K1479" s="43"/>
      <c r="L1479" s="47"/>
      <c r="M1479" s="223"/>
      <c r="N1479" s="224"/>
      <c r="O1479" s="87"/>
      <c r="P1479" s="87"/>
      <c r="Q1479" s="87"/>
      <c r="R1479" s="87"/>
      <c r="S1479" s="87"/>
      <c r="T1479" s="88"/>
      <c r="U1479" s="41"/>
      <c r="V1479" s="41"/>
      <c r="W1479" s="41"/>
      <c r="X1479" s="41"/>
      <c r="Y1479" s="41"/>
      <c r="Z1479" s="41"/>
      <c r="AA1479" s="41"/>
      <c r="AB1479" s="41"/>
      <c r="AC1479" s="41"/>
      <c r="AD1479" s="41"/>
      <c r="AE1479" s="41"/>
      <c r="AT1479" s="20" t="s">
        <v>154</v>
      </c>
      <c r="AU1479" s="20" t="s">
        <v>85</v>
      </c>
    </row>
    <row r="1480" s="13" customFormat="1">
      <c r="A1480" s="13"/>
      <c r="B1480" s="225"/>
      <c r="C1480" s="226"/>
      <c r="D1480" s="227" t="s">
        <v>156</v>
      </c>
      <c r="E1480" s="228" t="s">
        <v>19</v>
      </c>
      <c r="F1480" s="229" t="s">
        <v>1767</v>
      </c>
      <c r="G1480" s="226"/>
      <c r="H1480" s="228" t="s">
        <v>19</v>
      </c>
      <c r="I1480" s="230"/>
      <c r="J1480" s="226"/>
      <c r="K1480" s="226"/>
      <c r="L1480" s="231"/>
      <c r="M1480" s="232"/>
      <c r="N1480" s="233"/>
      <c r="O1480" s="233"/>
      <c r="P1480" s="233"/>
      <c r="Q1480" s="233"/>
      <c r="R1480" s="233"/>
      <c r="S1480" s="233"/>
      <c r="T1480" s="234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5" t="s">
        <v>156</v>
      </c>
      <c r="AU1480" s="235" t="s">
        <v>85</v>
      </c>
      <c r="AV1480" s="13" t="s">
        <v>83</v>
      </c>
      <c r="AW1480" s="13" t="s">
        <v>37</v>
      </c>
      <c r="AX1480" s="13" t="s">
        <v>75</v>
      </c>
      <c r="AY1480" s="235" t="s">
        <v>145</v>
      </c>
    </row>
    <row r="1481" s="14" customFormat="1">
      <c r="A1481" s="14"/>
      <c r="B1481" s="236"/>
      <c r="C1481" s="237"/>
      <c r="D1481" s="227" t="s">
        <v>156</v>
      </c>
      <c r="E1481" s="238" t="s">
        <v>19</v>
      </c>
      <c r="F1481" s="239" t="s">
        <v>1768</v>
      </c>
      <c r="G1481" s="237"/>
      <c r="H1481" s="240">
        <v>7.9630000000000001</v>
      </c>
      <c r="I1481" s="241"/>
      <c r="J1481" s="237"/>
      <c r="K1481" s="237"/>
      <c r="L1481" s="242"/>
      <c r="M1481" s="243"/>
      <c r="N1481" s="244"/>
      <c r="O1481" s="244"/>
      <c r="P1481" s="244"/>
      <c r="Q1481" s="244"/>
      <c r="R1481" s="244"/>
      <c r="S1481" s="244"/>
      <c r="T1481" s="245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46" t="s">
        <v>156</v>
      </c>
      <c r="AU1481" s="246" t="s">
        <v>85</v>
      </c>
      <c r="AV1481" s="14" t="s">
        <v>85</v>
      </c>
      <c r="AW1481" s="14" t="s">
        <v>37</v>
      </c>
      <c r="AX1481" s="14" t="s">
        <v>75</v>
      </c>
      <c r="AY1481" s="246" t="s">
        <v>145</v>
      </c>
    </row>
    <row r="1482" s="16" customFormat="1">
      <c r="A1482" s="16"/>
      <c r="B1482" s="258"/>
      <c r="C1482" s="259"/>
      <c r="D1482" s="227" t="s">
        <v>156</v>
      </c>
      <c r="E1482" s="260" t="s">
        <v>19</v>
      </c>
      <c r="F1482" s="261" t="s">
        <v>166</v>
      </c>
      <c r="G1482" s="259"/>
      <c r="H1482" s="262">
        <v>7.9630000000000001</v>
      </c>
      <c r="I1482" s="263"/>
      <c r="J1482" s="259"/>
      <c r="K1482" s="259"/>
      <c r="L1482" s="264"/>
      <c r="M1482" s="265"/>
      <c r="N1482" s="266"/>
      <c r="O1482" s="266"/>
      <c r="P1482" s="266"/>
      <c r="Q1482" s="266"/>
      <c r="R1482" s="266"/>
      <c r="S1482" s="266"/>
      <c r="T1482" s="267"/>
      <c r="U1482" s="16"/>
      <c r="V1482" s="16"/>
      <c r="W1482" s="16"/>
      <c r="X1482" s="16"/>
      <c r="Y1482" s="16"/>
      <c r="Z1482" s="16"/>
      <c r="AA1482" s="16"/>
      <c r="AB1482" s="16"/>
      <c r="AC1482" s="16"/>
      <c r="AD1482" s="16"/>
      <c r="AE1482" s="16"/>
      <c r="AT1482" s="268" t="s">
        <v>156</v>
      </c>
      <c r="AU1482" s="268" t="s">
        <v>85</v>
      </c>
      <c r="AV1482" s="16" t="s">
        <v>152</v>
      </c>
      <c r="AW1482" s="16" t="s">
        <v>37</v>
      </c>
      <c r="AX1482" s="16" t="s">
        <v>83</v>
      </c>
      <c r="AY1482" s="268" t="s">
        <v>145</v>
      </c>
    </row>
    <row r="1483" s="2" customFormat="1" ht="33" customHeight="1">
      <c r="A1483" s="41"/>
      <c r="B1483" s="42"/>
      <c r="C1483" s="207" t="s">
        <v>1769</v>
      </c>
      <c r="D1483" s="207" t="s">
        <v>147</v>
      </c>
      <c r="E1483" s="208" t="s">
        <v>1770</v>
      </c>
      <c r="F1483" s="209" t="s">
        <v>1771</v>
      </c>
      <c r="G1483" s="210" t="s">
        <v>231</v>
      </c>
      <c r="H1483" s="211">
        <v>5.04</v>
      </c>
      <c r="I1483" s="212"/>
      <c r="J1483" s="213">
        <f>ROUND(I1483*H1483,2)</f>
        <v>0</v>
      </c>
      <c r="K1483" s="209" t="s">
        <v>151</v>
      </c>
      <c r="L1483" s="47"/>
      <c r="M1483" s="214" t="s">
        <v>19</v>
      </c>
      <c r="N1483" s="215" t="s">
        <v>46</v>
      </c>
      <c r="O1483" s="87"/>
      <c r="P1483" s="216">
        <f>O1483*H1483</f>
        <v>0</v>
      </c>
      <c r="Q1483" s="216">
        <v>0.01355</v>
      </c>
      <c r="R1483" s="216">
        <f>Q1483*H1483</f>
        <v>0.068291999999999992</v>
      </c>
      <c r="S1483" s="216">
        <v>0</v>
      </c>
      <c r="T1483" s="217">
        <f>S1483*H1483</f>
        <v>0</v>
      </c>
      <c r="U1483" s="41"/>
      <c r="V1483" s="41"/>
      <c r="W1483" s="41"/>
      <c r="X1483" s="41"/>
      <c r="Y1483" s="41"/>
      <c r="Z1483" s="41"/>
      <c r="AA1483" s="41"/>
      <c r="AB1483" s="41"/>
      <c r="AC1483" s="41"/>
      <c r="AD1483" s="41"/>
      <c r="AE1483" s="41"/>
      <c r="AR1483" s="218" t="s">
        <v>261</v>
      </c>
      <c r="AT1483" s="218" t="s">
        <v>147</v>
      </c>
      <c r="AU1483" s="218" t="s">
        <v>85</v>
      </c>
      <c r="AY1483" s="20" t="s">
        <v>145</v>
      </c>
      <c r="BE1483" s="219">
        <f>IF(N1483="základní",J1483,0)</f>
        <v>0</v>
      </c>
      <c r="BF1483" s="219">
        <f>IF(N1483="snížená",J1483,0)</f>
        <v>0</v>
      </c>
      <c r="BG1483" s="219">
        <f>IF(N1483="zákl. přenesená",J1483,0)</f>
        <v>0</v>
      </c>
      <c r="BH1483" s="219">
        <f>IF(N1483="sníž. přenesená",J1483,0)</f>
        <v>0</v>
      </c>
      <c r="BI1483" s="219">
        <f>IF(N1483="nulová",J1483,0)</f>
        <v>0</v>
      </c>
      <c r="BJ1483" s="20" t="s">
        <v>83</v>
      </c>
      <c r="BK1483" s="219">
        <f>ROUND(I1483*H1483,2)</f>
        <v>0</v>
      </c>
      <c r="BL1483" s="20" t="s">
        <v>261</v>
      </c>
      <c r="BM1483" s="218" t="s">
        <v>1772</v>
      </c>
    </row>
    <row r="1484" s="2" customFormat="1">
      <c r="A1484" s="41"/>
      <c r="B1484" s="42"/>
      <c r="C1484" s="43"/>
      <c r="D1484" s="220" t="s">
        <v>154</v>
      </c>
      <c r="E1484" s="43"/>
      <c r="F1484" s="221" t="s">
        <v>1773</v>
      </c>
      <c r="G1484" s="43"/>
      <c r="H1484" s="43"/>
      <c r="I1484" s="222"/>
      <c r="J1484" s="43"/>
      <c r="K1484" s="43"/>
      <c r="L1484" s="47"/>
      <c r="M1484" s="223"/>
      <c r="N1484" s="224"/>
      <c r="O1484" s="87"/>
      <c r="P1484" s="87"/>
      <c r="Q1484" s="87"/>
      <c r="R1484" s="87"/>
      <c r="S1484" s="87"/>
      <c r="T1484" s="88"/>
      <c r="U1484" s="41"/>
      <c r="V1484" s="41"/>
      <c r="W1484" s="41"/>
      <c r="X1484" s="41"/>
      <c r="Y1484" s="41"/>
      <c r="Z1484" s="41"/>
      <c r="AA1484" s="41"/>
      <c r="AB1484" s="41"/>
      <c r="AC1484" s="41"/>
      <c r="AD1484" s="41"/>
      <c r="AE1484" s="41"/>
      <c r="AT1484" s="20" t="s">
        <v>154</v>
      </c>
      <c r="AU1484" s="20" t="s">
        <v>85</v>
      </c>
    </row>
    <row r="1485" s="13" customFormat="1">
      <c r="A1485" s="13"/>
      <c r="B1485" s="225"/>
      <c r="C1485" s="226"/>
      <c r="D1485" s="227" t="s">
        <v>156</v>
      </c>
      <c r="E1485" s="228" t="s">
        <v>19</v>
      </c>
      <c r="F1485" s="229" t="s">
        <v>1165</v>
      </c>
      <c r="G1485" s="226"/>
      <c r="H1485" s="228" t="s">
        <v>19</v>
      </c>
      <c r="I1485" s="230"/>
      <c r="J1485" s="226"/>
      <c r="K1485" s="226"/>
      <c r="L1485" s="231"/>
      <c r="M1485" s="232"/>
      <c r="N1485" s="233"/>
      <c r="O1485" s="233"/>
      <c r="P1485" s="233"/>
      <c r="Q1485" s="233"/>
      <c r="R1485" s="233"/>
      <c r="S1485" s="233"/>
      <c r="T1485" s="234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5" t="s">
        <v>156</v>
      </c>
      <c r="AU1485" s="235" t="s">
        <v>85</v>
      </c>
      <c r="AV1485" s="13" t="s">
        <v>83</v>
      </c>
      <c r="AW1485" s="13" t="s">
        <v>37</v>
      </c>
      <c r="AX1485" s="13" t="s">
        <v>75</v>
      </c>
      <c r="AY1485" s="235" t="s">
        <v>145</v>
      </c>
    </row>
    <row r="1486" s="14" customFormat="1">
      <c r="A1486" s="14"/>
      <c r="B1486" s="236"/>
      <c r="C1486" s="237"/>
      <c r="D1486" s="227" t="s">
        <v>156</v>
      </c>
      <c r="E1486" s="238" t="s">
        <v>19</v>
      </c>
      <c r="F1486" s="239" t="s">
        <v>1774</v>
      </c>
      <c r="G1486" s="237"/>
      <c r="H1486" s="240">
        <v>1.0800000000000001</v>
      </c>
      <c r="I1486" s="241"/>
      <c r="J1486" s="237"/>
      <c r="K1486" s="237"/>
      <c r="L1486" s="242"/>
      <c r="M1486" s="243"/>
      <c r="N1486" s="244"/>
      <c r="O1486" s="244"/>
      <c r="P1486" s="244"/>
      <c r="Q1486" s="244"/>
      <c r="R1486" s="244"/>
      <c r="S1486" s="244"/>
      <c r="T1486" s="245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46" t="s">
        <v>156</v>
      </c>
      <c r="AU1486" s="246" t="s">
        <v>85</v>
      </c>
      <c r="AV1486" s="14" t="s">
        <v>85</v>
      </c>
      <c r="AW1486" s="14" t="s">
        <v>37</v>
      </c>
      <c r="AX1486" s="14" t="s">
        <v>75</v>
      </c>
      <c r="AY1486" s="246" t="s">
        <v>145</v>
      </c>
    </row>
    <row r="1487" s="13" customFormat="1">
      <c r="A1487" s="13"/>
      <c r="B1487" s="225"/>
      <c r="C1487" s="226"/>
      <c r="D1487" s="227" t="s">
        <v>156</v>
      </c>
      <c r="E1487" s="228" t="s">
        <v>19</v>
      </c>
      <c r="F1487" s="229" t="s">
        <v>299</v>
      </c>
      <c r="G1487" s="226"/>
      <c r="H1487" s="228" t="s">
        <v>19</v>
      </c>
      <c r="I1487" s="230"/>
      <c r="J1487" s="226"/>
      <c r="K1487" s="226"/>
      <c r="L1487" s="231"/>
      <c r="M1487" s="232"/>
      <c r="N1487" s="233"/>
      <c r="O1487" s="233"/>
      <c r="P1487" s="233"/>
      <c r="Q1487" s="233"/>
      <c r="R1487" s="233"/>
      <c r="S1487" s="233"/>
      <c r="T1487" s="234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5" t="s">
        <v>156</v>
      </c>
      <c r="AU1487" s="235" t="s">
        <v>85</v>
      </c>
      <c r="AV1487" s="13" t="s">
        <v>83</v>
      </c>
      <c r="AW1487" s="13" t="s">
        <v>37</v>
      </c>
      <c r="AX1487" s="13" t="s">
        <v>75</v>
      </c>
      <c r="AY1487" s="235" t="s">
        <v>145</v>
      </c>
    </row>
    <row r="1488" s="14" customFormat="1">
      <c r="A1488" s="14"/>
      <c r="B1488" s="236"/>
      <c r="C1488" s="237"/>
      <c r="D1488" s="227" t="s">
        <v>156</v>
      </c>
      <c r="E1488" s="238" t="s">
        <v>19</v>
      </c>
      <c r="F1488" s="239" t="s">
        <v>1775</v>
      </c>
      <c r="G1488" s="237"/>
      <c r="H1488" s="240">
        <v>3.96</v>
      </c>
      <c r="I1488" s="241"/>
      <c r="J1488" s="237"/>
      <c r="K1488" s="237"/>
      <c r="L1488" s="242"/>
      <c r="M1488" s="243"/>
      <c r="N1488" s="244"/>
      <c r="O1488" s="244"/>
      <c r="P1488" s="244"/>
      <c r="Q1488" s="244"/>
      <c r="R1488" s="244"/>
      <c r="S1488" s="244"/>
      <c r="T1488" s="245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46" t="s">
        <v>156</v>
      </c>
      <c r="AU1488" s="246" t="s">
        <v>85</v>
      </c>
      <c r="AV1488" s="14" t="s">
        <v>85</v>
      </c>
      <c r="AW1488" s="14" t="s">
        <v>37</v>
      </c>
      <c r="AX1488" s="14" t="s">
        <v>75</v>
      </c>
      <c r="AY1488" s="246" t="s">
        <v>145</v>
      </c>
    </row>
    <row r="1489" s="16" customFormat="1">
      <c r="A1489" s="16"/>
      <c r="B1489" s="258"/>
      <c r="C1489" s="259"/>
      <c r="D1489" s="227" t="s">
        <v>156</v>
      </c>
      <c r="E1489" s="260" t="s">
        <v>19</v>
      </c>
      <c r="F1489" s="261" t="s">
        <v>166</v>
      </c>
      <c r="G1489" s="259"/>
      <c r="H1489" s="262">
        <v>5.04</v>
      </c>
      <c r="I1489" s="263"/>
      <c r="J1489" s="259"/>
      <c r="K1489" s="259"/>
      <c r="L1489" s="264"/>
      <c r="M1489" s="265"/>
      <c r="N1489" s="266"/>
      <c r="O1489" s="266"/>
      <c r="P1489" s="266"/>
      <c r="Q1489" s="266"/>
      <c r="R1489" s="266"/>
      <c r="S1489" s="266"/>
      <c r="T1489" s="267"/>
      <c r="U1489" s="16"/>
      <c r="V1489" s="16"/>
      <c r="W1489" s="16"/>
      <c r="X1489" s="16"/>
      <c r="Y1489" s="16"/>
      <c r="Z1489" s="16"/>
      <c r="AA1489" s="16"/>
      <c r="AB1489" s="16"/>
      <c r="AC1489" s="16"/>
      <c r="AD1489" s="16"/>
      <c r="AE1489" s="16"/>
      <c r="AT1489" s="268" t="s">
        <v>156</v>
      </c>
      <c r="AU1489" s="268" t="s">
        <v>85</v>
      </c>
      <c r="AV1489" s="16" t="s">
        <v>152</v>
      </c>
      <c r="AW1489" s="16" t="s">
        <v>37</v>
      </c>
      <c r="AX1489" s="16" t="s">
        <v>83</v>
      </c>
      <c r="AY1489" s="268" t="s">
        <v>145</v>
      </c>
    </row>
    <row r="1490" s="2" customFormat="1" ht="33" customHeight="1">
      <c r="A1490" s="41"/>
      <c r="B1490" s="42"/>
      <c r="C1490" s="207" t="s">
        <v>1776</v>
      </c>
      <c r="D1490" s="207" t="s">
        <v>147</v>
      </c>
      <c r="E1490" s="208" t="s">
        <v>1777</v>
      </c>
      <c r="F1490" s="209" t="s">
        <v>1778</v>
      </c>
      <c r="G1490" s="210" t="s">
        <v>231</v>
      </c>
      <c r="H1490" s="211">
        <v>14.800000000000001</v>
      </c>
      <c r="I1490" s="212"/>
      <c r="J1490" s="213">
        <f>ROUND(I1490*H1490,2)</f>
        <v>0</v>
      </c>
      <c r="K1490" s="209" t="s">
        <v>151</v>
      </c>
      <c r="L1490" s="47"/>
      <c r="M1490" s="214" t="s">
        <v>19</v>
      </c>
      <c r="N1490" s="215" t="s">
        <v>46</v>
      </c>
      <c r="O1490" s="87"/>
      <c r="P1490" s="216">
        <f>O1490*H1490</f>
        <v>0</v>
      </c>
      <c r="Q1490" s="216">
        <v>0.014489999999999999</v>
      </c>
      <c r="R1490" s="216">
        <f>Q1490*H1490</f>
        <v>0.214452</v>
      </c>
      <c r="S1490" s="216">
        <v>0</v>
      </c>
      <c r="T1490" s="217">
        <f>S1490*H1490</f>
        <v>0</v>
      </c>
      <c r="U1490" s="41"/>
      <c r="V1490" s="41"/>
      <c r="W1490" s="41"/>
      <c r="X1490" s="41"/>
      <c r="Y1490" s="41"/>
      <c r="Z1490" s="41"/>
      <c r="AA1490" s="41"/>
      <c r="AB1490" s="41"/>
      <c r="AC1490" s="41"/>
      <c r="AD1490" s="41"/>
      <c r="AE1490" s="41"/>
      <c r="AR1490" s="218" t="s">
        <v>261</v>
      </c>
      <c r="AT1490" s="218" t="s">
        <v>147</v>
      </c>
      <c r="AU1490" s="218" t="s">
        <v>85</v>
      </c>
      <c r="AY1490" s="20" t="s">
        <v>145</v>
      </c>
      <c r="BE1490" s="219">
        <f>IF(N1490="základní",J1490,0)</f>
        <v>0</v>
      </c>
      <c r="BF1490" s="219">
        <f>IF(N1490="snížená",J1490,0)</f>
        <v>0</v>
      </c>
      <c r="BG1490" s="219">
        <f>IF(N1490="zákl. přenesená",J1490,0)</f>
        <v>0</v>
      </c>
      <c r="BH1490" s="219">
        <f>IF(N1490="sníž. přenesená",J1490,0)</f>
        <v>0</v>
      </c>
      <c r="BI1490" s="219">
        <f>IF(N1490="nulová",J1490,0)</f>
        <v>0</v>
      </c>
      <c r="BJ1490" s="20" t="s">
        <v>83</v>
      </c>
      <c r="BK1490" s="219">
        <f>ROUND(I1490*H1490,2)</f>
        <v>0</v>
      </c>
      <c r="BL1490" s="20" t="s">
        <v>261</v>
      </c>
      <c r="BM1490" s="218" t="s">
        <v>1779</v>
      </c>
    </row>
    <row r="1491" s="2" customFormat="1">
      <c r="A1491" s="41"/>
      <c r="B1491" s="42"/>
      <c r="C1491" s="43"/>
      <c r="D1491" s="220" t="s">
        <v>154</v>
      </c>
      <c r="E1491" s="43"/>
      <c r="F1491" s="221" t="s">
        <v>1780</v>
      </c>
      <c r="G1491" s="43"/>
      <c r="H1491" s="43"/>
      <c r="I1491" s="222"/>
      <c r="J1491" s="43"/>
      <c r="K1491" s="43"/>
      <c r="L1491" s="47"/>
      <c r="M1491" s="223"/>
      <c r="N1491" s="224"/>
      <c r="O1491" s="87"/>
      <c r="P1491" s="87"/>
      <c r="Q1491" s="87"/>
      <c r="R1491" s="87"/>
      <c r="S1491" s="87"/>
      <c r="T1491" s="88"/>
      <c r="U1491" s="41"/>
      <c r="V1491" s="41"/>
      <c r="W1491" s="41"/>
      <c r="X1491" s="41"/>
      <c r="Y1491" s="41"/>
      <c r="Z1491" s="41"/>
      <c r="AA1491" s="41"/>
      <c r="AB1491" s="41"/>
      <c r="AC1491" s="41"/>
      <c r="AD1491" s="41"/>
      <c r="AE1491" s="41"/>
      <c r="AT1491" s="20" t="s">
        <v>154</v>
      </c>
      <c r="AU1491" s="20" t="s">
        <v>85</v>
      </c>
    </row>
    <row r="1492" s="13" customFormat="1">
      <c r="A1492" s="13"/>
      <c r="B1492" s="225"/>
      <c r="C1492" s="226"/>
      <c r="D1492" s="227" t="s">
        <v>156</v>
      </c>
      <c r="E1492" s="228" t="s">
        <v>19</v>
      </c>
      <c r="F1492" s="229" t="s">
        <v>1781</v>
      </c>
      <c r="G1492" s="226"/>
      <c r="H1492" s="228" t="s">
        <v>19</v>
      </c>
      <c r="I1492" s="230"/>
      <c r="J1492" s="226"/>
      <c r="K1492" s="226"/>
      <c r="L1492" s="231"/>
      <c r="M1492" s="232"/>
      <c r="N1492" s="233"/>
      <c r="O1492" s="233"/>
      <c r="P1492" s="233"/>
      <c r="Q1492" s="233"/>
      <c r="R1492" s="233"/>
      <c r="S1492" s="233"/>
      <c r="T1492" s="234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5" t="s">
        <v>156</v>
      </c>
      <c r="AU1492" s="235" t="s">
        <v>85</v>
      </c>
      <c r="AV1492" s="13" t="s">
        <v>83</v>
      </c>
      <c r="AW1492" s="13" t="s">
        <v>37</v>
      </c>
      <c r="AX1492" s="13" t="s">
        <v>75</v>
      </c>
      <c r="AY1492" s="235" t="s">
        <v>145</v>
      </c>
    </row>
    <row r="1493" s="14" customFormat="1">
      <c r="A1493" s="14"/>
      <c r="B1493" s="236"/>
      <c r="C1493" s="237"/>
      <c r="D1493" s="227" t="s">
        <v>156</v>
      </c>
      <c r="E1493" s="238" t="s">
        <v>19</v>
      </c>
      <c r="F1493" s="239" t="s">
        <v>1782</v>
      </c>
      <c r="G1493" s="237"/>
      <c r="H1493" s="240">
        <v>14.800000000000001</v>
      </c>
      <c r="I1493" s="241"/>
      <c r="J1493" s="237"/>
      <c r="K1493" s="237"/>
      <c r="L1493" s="242"/>
      <c r="M1493" s="243"/>
      <c r="N1493" s="244"/>
      <c r="O1493" s="244"/>
      <c r="P1493" s="244"/>
      <c r="Q1493" s="244"/>
      <c r="R1493" s="244"/>
      <c r="S1493" s="244"/>
      <c r="T1493" s="245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46" t="s">
        <v>156</v>
      </c>
      <c r="AU1493" s="246" t="s">
        <v>85</v>
      </c>
      <c r="AV1493" s="14" t="s">
        <v>85</v>
      </c>
      <c r="AW1493" s="14" t="s">
        <v>37</v>
      </c>
      <c r="AX1493" s="14" t="s">
        <v>75</v>
      </c>
      <c r="AY1493" s="246" t="s">
        <v>145</v>
      </c>
    </row>
    <row r="1494" s="16" customFormat="1">
      <c r="A1494" s="16"/>
      <c r="B1494" s="258"/>
      <c r="C1494" s="259"/>
      <c r="D1494" s="227" t="s">
        <v>156</v>
      </c>
      <c r="E1494" s="260" t="s">
        <v>19</v>
      </c>
      <c r="F1494" s="261" t="s">
        <v>166</v>
      </c>
      <c r="G1494" s="259"/>
      <c r="H1494" s="262">
        <v>14.800000000000001</v>
      </c>
      <c r="I1494" s="263"/>
      <c r="J1494" s="259"/>
      <c r="K1494" s="259"/>
      <c r="L1494" s="264"/>
      <c r="M1494" s="265"/>
      <c r="N1494" s="266"/>
      <c r="O1494" s="266"/>
      <c r="P1494" s="266"/>
      <c r="Q1494" s="266"/>
      <c r="R1494" s="266"/>
      <c r="S1494" s="266"/>
      <c r="T1494" s="267"/>
      <c r="U1494" s="16"/>
      <c r="V1494" s="16"/>
      <c r="W1494" s="16"/>
      <c r="X1494" s="16"/>
      <c r="Y1494" s="16"/>
      <c r="Z1494" s="16"/>
      <c r="AA1494" s="16"/>
      <c r="AB1494" s="16"/>
      <c r="AC1494" s="16"/>
      <c r="AD1494" s="16"/>
      <c r="AE1494" s="16"/>
      <c r="AT1494" s="268" t="s">
        <v>156</v>
      </c>
      <c r="AU1494" s="268" t="s">
        <v>85</v>
      </c>
      <c r="AV1494" s="16" t="s">
        <v>152</v>
      </c>
      <c r="AW1494" s="16" t="s">
        <v>37</v>
      </c>
      <c r="AX1494" s="16" t="s">
        <v>83</v>
      </c>
      <c r="AY1494" s="268" t="s">
        <v>145</v>
      </c>
    </row>
    <row r="1495" s="2" customFormat="1" ht="24.15" customHeight="1">
      <c r="A1495" s="41"/>
      <c r="B1495" s="42"/>
      <c r="C1495" s="207" t="s">
        <v>1783</v>
      </c>
      <c r="D1495" s="207" t="s">
        <v>147</v>
      </c>
      <c r="E1495" s="208" t="s">
        <v>1784</v>
      </c>
      <c r="F1495" s="209" t="s">
        <v>1785</v>
      </c>
      <c r="G1495" s="210" t="s">
        <v>231</v>
      </c>
      <c r="H1495" s="211">
        <v>14.800000000000001</v>
      </c>
      <c r="I1495" s="212"/>
      <c r="J1495" s="213">
        <f>ROUND(I1495*H1495,2)</f>
        <v>0</v>
      </c>
      <c r="K1495" s="209" t="s">
        <v>151</v>
      </c>
      <c r="L1495" s="47"/>
      <c r="M1495" s="214" t="s">
        <v>19</v>
      </c>
      <c r="N1495" s="215" t="s">
        <v>46</v>
      </c>
      <c r="O1495" s="87"/>
      <c r="P1495" s="216">
        <f>O1495*H1495</f>
        <v>0</v>
      </c>
      <c r="Q1495" s="216">
        <v>0</v>
      </c>
      <c r="R1495" s="216">
        <f>Q1495*H1495</f>
        <v>0</v>
      </c>
      <c r="S1495" s="216">
        <v>0</v>
      </c>
      <c r="T1495" s="217">
        <f>S1495*H1495</f>
        <v>0</v>
      </c>
      <c r="U1495" s="41"/>
      <c r="V1495" s="41"/>
      <c r="W1495" s="41"/>
      <c r="X1495" s="41"/>
      <c r="Y1495" s="41"/>
      <c r="Z1495" s="41"/>
      <c r="AA1495" s="41"/>
      <c r="AB1495" s="41"/>
      <c r="AC1495" s="41"/>
      <c r="AD1495" s="41"/>
      <c r="AE1495" s="41"/>
      <c r="AR1495" s="218" t="s">
        <v>261</v>
      </c>
      <c r="AT1495" s="218" t="s">
        <v>147</v>
      </c>
      <c r="AU1495" s="218" t="s">
        <v>85</v>
      </c>
      <c r="AY1495" s="20" t="s">
        <v>145</v>
      </c>
      <c r="BE1495" s="219">
        <f>IF(N1495="základní",J1495,0)</f>
        <v>0</v>
      </c>
      <c r="BF1495" s="219">
        <f>IF(N1495="snížená",J1495,0)</f>
        <v>0</v>
      </c>
      <c r="BG1495" s="219">
        <f>IF(N1495="zákl. přenesená",J1495,0)</f>
        <v>0</v>
      </c>
      <c r="BH1495" s="219">
        <f>IF(N1495="sníž. přenesená",J1495,0)</f>
        <v>0</v>
      </c>
      <c r="BI1495" s="219">
        <f>IF(N1495="nulová",J1495,0)</f>
        <v>0</v>
      </c>
      <c r="BJ1495" s="20" t="s">
        <v>83</v>
      </c>
      <c r="BK1495" s="219">
        <f>ROUND(I1495*H1495,2)</f>
        <v>0</v>
      </c>
      <c r="BL1495" s="20" t="s">
        <v>261</v>
      </c>
      <c r="BM1495" s="218" t="s">
        <v>1786</v>
      </c>
    </row>
    <row r="1496" s="2" customFormat="1">
      <c r="A1496" s="41"/>
      <c r="B1496" s="42"/>
      <c r="C1496" s="43"/>
      <c r="D1496" s="220" t="s">
        <v>154</v>
      </c>
      <c r="E1496" s="43"/>
      <c r="F1496" s="221" t="s">
        <v>1787</v>
      </c>
      <c r="G1496" s="43"/>
      <c r="H1496" s="43"/>
      <c r="I1496" s="222"/>
      <c r="J1496" s="43"/>
      <c r="K1496" s="43"/>
      <c r="L1496" s="47"/>
      <c r="M1496" s="223"/>
      <c r="N1496" s="224"/>
      <c r="O1496" s="87"/>
      <c r="P1496" s="87"/>
      <c r="Q1496" s="87"/>
      <c r="R1496" s="87"/>
      <c r="S1496" s="87"/>
      <c r="T1496" s="88"/>
      <c r="U1496" s="41"/>
      <c r="V1496" s="41"/>
      <c r="W1496" s="41"/>
      <c r="X1496" s="41"/>
      <c r="Y1496" s="41"/>
      <c r="Z1496" s="41"/>
      <c r="AA1496" s="41"/>
      <c r="AB1496" s="41"/>
      <c r="AC1496" s="41"/>
      <c r="AD1496" s="41"/>
      <c r="AE1496" s="41"/>
      <c r="AT1496" s="20" t="s">
        <v>154</v>
      </c>
      <c r="AU1496" s="20" t="s">
        <v>85</v>
      </c>
    </row>
    <row r="1497" s="13" customFormat="1">
      <c r="A1497" s="13"/>
      <c r="B1497" s="225"/>
      <c r="C1497" s="226"/>
      <c r="D1497" s="227" t="s">
        <v>156</v>
      </c>
      <c r="E1497" s="228" t="s">
        <v>19</v>
      </c>
      <c r="F1497" s="229" t="s">
        <v>1781</v>
      </c>
      <c r="G1497" s="226"/>
      <c r="H1497" s="228" t="s">
        <v>19</v>
      </c>
      <c r="I1497" s="230"/>
      <c r="J1497" s="226"/>
      <c r="K1497" s="226"/>
      <c r="L1497" s="231"/>
      <c r="M1497" s="232"/>
      <c r="N1497" s="233"/>
      <c r="O1497" s="233"/>
      <c r="P1497" s="233"/>
      <c r="Q1497" s="233"/>
      <c r="R1497" s="233"/>
      <c r="S1497" s="233"/>
      <c r="T1497" s="234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5" t="s">
        <v>156</v>
      </c>
      <c r="AU1497" s="235" t="s">
        <v>85</v>
      </c>
      <c r="AV1497" s="13" t="s">
        <v>83</v>
      </c>
      <c r="AW1497" s="13" t="s">
        <v>37</v>
      </c>
      <c r="AX1497" s="13" t="s">
        <v>75</v>
      </c>
      <c r="AY1497" s="235" t="s">
        <v>145</v>
      </c>
    </row>
    <row r="1498" s="14" customFormat="1">
      <c r="A1498" s="14"/>
      <c r="B1498" s="236"/>
      <c r="C1498" s="237"/>
      <c r="D1498" s="227" t="s">
        <v>156</v>
      </c>
      <c r="E1498" s="238" t="s">
        <v>19</v>
      </c>
      <c r="F1498" s="239" t="s">
        <v>1782</v>
      </c>
      <c r="G1498" s="237"/>
      <c r="H1498" s="240">
        <v>14.800000000000001</v>
      </c>
      <c r="I1498" s="241"/>
      <c r="J1498" s="237"/>
      <c r="K1498" s="237"/>
      <c r="L1498" s="242"/>
      <c r="M1498" s="243"/>
      <c r="N1498" s="244"/>
      <c r="O1498" s="244"/>
      <c r="P1498" s="244"/>
      <c r="Q1498" s="244"/>
      <c r="R1498" s="244"/>
      <c r="S1498" s="244"/>
      <c r="T1498" s="245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46" t="s">
        <v>156</v>
      </c>
      <c r="AU1498" s="246" t="s">
        <v>85</v>
      </c>
      <c r="AV1498" s="14" t="s">
        <v>85</v>
      </c>
      <c r="AW1498" s="14" t="s">
        <v>37</v>
      </c>
      <c r="AX1498" s="14" t="s">
        <v>75</v>
      </c>
      <c r="AY1498" s="246" t="s">
        <v>145</v>
      </c>
    </row>
    <row r="1499" s="16" customFormat="1">
      <c r="A1499" s="16"/>
      <c r="B1499" s="258"/>
      <c r="C1499" s="259"/>
      <c r="D1499" s="227" t="s">
        <v>156</v>
      </c>
      <c r="E1499" s="260" t="s">
        <v>19</v>
      </c>
      <c r="F1499" s="261" t="s">
        <v>166</v>
      </c>
      <c r="G1499" s="259"/>
      <c r="H1499" s="262">
        <v>14.800000000000001</v>
      </c>
      <c r="I1499" s="263"/>
      <c r="J1499" s="259"/>
      <c r="K1499" s="259"/>
      <c r="L1499" s="264"/>
      <c r="M1499" s="265"/>
      <c r="N1499" s="266"/>
      <c r="O1499" s="266"/>
      <c r="P1499" s="266"/>
      <c r="Q1499" s="266"/>
      <c r="R1499" s="266"/>
      <c r="S1499" s="266"/>
      <c r="T1499" s="267"/>
      <c r="U1499" s="16"/>
      <c r="V1499" s="16"/>
      <c r="W1499" s="16"/>
      <c r="X1499" s="16"/>
      <c r="Y1499" s="16"/>
      <c r="Z1499" s="16"/>
      <c r="AA1499" s="16"/>
      <c r="AB1499" s="16"/>
      <c r="AC1499" s="16"/>
      <c r="AD1499" s="16"/>
      <c r="AE1499" s="16"/>
      <c r="AT1499" s="268" t="s">
        <v>156</v>
      </c>
      <c r="AU1499" s="268" t="s">
        <v>85</v>
      </c>
      <c r="AV1499" s="16" t="s">
        <v>152</v>
      </c>
      <c r="AW1499" s="16" t="s">
        <v>37</v>
      </c>
      <c r="AX1499" s="16" t="s">
        <v>83</v>
      </c>
      <c r="AY1499" s="268" t="s">
        <v>145</v>
      </c>
    </row>
    <row r="1500" s="2" customFormat="1" ht="16.5" customHeight="1">
      <c r="A1500" s="41"/>
      <c r="B1500" s="42"/>
      <c r="C1500" s="269" t="s">
        <v>1788</v>
      </c>
      <c r="D1500" s="269" t="s">
        <v>223</v>
      </c>
      <c r="E1500" s="270" t="s">
        <v>1789</v>
      </c>
      <c r="F1500" s="271" t="s">
        <v>1790</v>
      </c>
      <c r="G1500" s="272" t="s">
        <v>231</v>
      </c>
      <c r="H1500" s="273">
        <v>16.628</v>
      </c>
      <c r="I1500" s="274"/>
      <c r="J1500" s="275">
        <f>ROUND(I1500*H1500,2)</f>
        <v>0</v>
      </c>
      <c r="K1500" s="271" t="s">
        <v>151</v>
      </c>
      <c r="L1500" s="276"/>
      <c r="M1500" s="277" t="s">
        <v>19</v>
      </c>
      <c r="N1500" s="278" t="s">
        <v>46</v>
      </c>
      <c r="O1500" s="87"/>
      <c r="P1500" s="216">
        <f>O1500*H1500</f>
        <v>0</v>
      </c>
      <c r="Q1500" s="216">
        <v>0.00011</v>
      </c>
      <c r="R1500" s="216">
        <f>Q1500*H1500</f>
        <v>0.0018290800000000001</v>
      </c>
      <c r="S1500" s="216">
        <v>0</v>
      </c>
      <c r="T1500" s="217">
        <f>S1500*H1500</f>
        <v>0</v>
      </c>
      <c r="U1500" s="41"/>
      <c r="V1500" s="41"/>
      <c r="W1500" s="41"/>
      <c r="X1500" s="41"/>
      <c r="Y1500" s="41"/>
      <c r="Z1500" s="41"/>
      <c r="AA1500" s="41"/>
      <c r="AB1500" s="41"/>
      <c r="AC1500" s="41"/>
      <c r="AD1500" s="41"/>
      <c r="AE1500" s="41"/>
      <c r="AR1500" s="218" t="s">
        <v>391</v>
      </c>
      <c r="AT1500" s="218" t="s">
        <v>223</v>
      </c>
      <c r="AU1500" s="218" t="s">
        <v>85</v>
      </c>
      <c r="AY1500" s="20" t="s">
        <v>145</v>
      </c>
      <c r="BE1500" s="219">
        <f>IF(N1500="základní",J1500,0)</f>
        <v>0</v>
      </c>
      <c r="BF1500" s="219">
        <f>IF(N1500="snížená",J1500,0)</f>
        <v>0</v>
      </c>
      <c r="BG1500" s="219">
        <f>IF(N1500="zákl. přenesená",J1500,0)</f>
        <v>0</v>
      </c>
      <c r="BH1500" s="219">
        <f>IF(N1500="sníž. přenesená",J1500,0)</f>
        <v>0</v>
      </c>
      <c r="BI1500" s="219">
        <f>IF(N1500="nulová",J1500,0)</f>
        <v>0</v>
      </c>
      <c r="BJ1500" s="20" t="s">
        <v>83</v>
      </c>
      <c r="BK1500" s="219">
        <f>ROUND(I1500*H1500,2)</f>
        <v>0</v>
      </c>
      <c r="BL1500" s="20" t="s">
        <v>261</v>
      </c>
      <c r="BM1500" s="218" t="s">
        <v>1791</v>
      </c>
    </row>
    <row r="1501" s="14" customFormat="1">
      <c r="A1501" s="14"/>
      <c r="B1501" s="236"/>
      <c r="C1501" s="237"/>
      <c r="D1501" s="227" t="s">
        <v>156</v>
      </c>
      <c r="E1501" s="237"/>
      <c r="F1501" s="239" t="s">
        <v>1792</v>
      </c>
      <c r="G1501" s="237"/>
      <c r="H1501" s="240">
        <v>16.628</v>
      </c>
      <c r="I1501" s="241"/>
      <c r="J1501" s="237"/>
      <c r="K1501" s="237"/>
      <c r="L1501" s="242"/>
      <c r="M1501" s="243"/>
      <c r="N1501" s="244"/>
      <c r="O1501" s="244"/>
      <c r="P1501" s="244"/>
      <c r="Q1501" s="244"/>
      <c r="R1501" s="244"/>
      <c r="S1501" s="244"/>
      <c r="T1501" s="245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6" t="s">
        <v>156</v>
      </c>
      <c r="AU1501" s="246" t="s">
        <v>85</v>
      </c>
      <c r="AV1501" s="14" t="s">
        <v>85</v>
      </c>
      <c r="AW1501" s="14" t="s">
        <v>4</v>
      </c>
      <c r="AX1501" s="14" t="s">
        <v>83</v>
      </c>
      <c r="AY1501" s="246" t="s">
        <v>145</v>
      </c>
    </row>
    <row r="1502" s="2" customFormat="1" ht="24.15" customHeight="1">
      <c r="A1502" s="41"/>
      <c r="B1502" s="42"/>
      <c r="C1502" s="207" t="s">
        <v>1793</v>
      </c>
      <c r="D1502" s="207" t="s">
        <v>147</v>
      </c>
      <c r="E1502" s="208" t="s">
        <v>1794</v>
      </c>
      <c r="F1502" s="209" t="s">
        <v>1795</v>
      </c>
      <c r="G1502" s="210" t="s">
        <v>231</v>
      </c>
      <c r="H1502" s="211">
        <v>10</v>
      </c>
      <c r="I1502" s="212"/>
      <c r="J1502" s="213">
        <f>ROUND(I1502*H1502,2)</f>
        <v>0</v>
      </c>
      <c r="K1502" s="209" t="s">
        <v>151</v>
      </c>
      <c r="L1502" s="47"/>
      <c r="M1502" s="214" t="s">
        <v>19</v>
      </c>
      <c r="N1502" s="215" t="s">
        <v>46</v>
      </c>
      <c r="O1502" s="87"/>
      <c r="P1502" s="216">
        <f>O1502*H1502</f>
        <v>0</v>
      </c>
      <c r="Q1502" s="216">
        <v>0.01221</v>
      </c>
      <c r="R1502" s="216">
        <f>Q1502*H1502</f>
        <v>0.1221</v>
      </c>
      <c r="S1502" s="216">
        <v>0</v>
      </c>
      <c r="T1502" s="217">
        <f>S1502*H1502</f>
        <v>0</v>
      </c>
      <c r="U1502" s="41"/>
      <c r="V1502" s="41"/>
      <c r="W1502" s="41"/>
      <c r="X1502" s="41"/>
      <c r="Y1502" s="41"/>
      <c r="Z1502" s="41"/>
      <c r="AA1502" s="41"/>
      <c r="AB1502" s="41"/>
      <c r="AC1502" s="41"/>
      <c r="AD1502" s="41"/>
      <c r="AE1502" s="41"/>
      <c r="AR1502" s="218" t="s">
        <v>261</v>
      </c>
      <c r="AT1502" s="218" t="s">
        <v>147</v>
      </c>
      <c r="AU1502" s="218" t="s">
        <v>85</v>
      </c>
      <c r="AY1502" s="20" t="s">
        <v>145</v>
      </c>
      <c r="BE1502" s="219">
        <f>IF(N1502="základní",J1502,0)</f>
        <v>0</v>
      </c>
      <c r="BF1502" s="219">
        <f>IF(N1502="snížená",J1502,0)</f>
        <v>0</v>
      </c>
      <c r="BG1502" s="219">
        <f>IF(N1502="zákl. přenesená",J1502,0)</f>
        <v>0</v>
      </c>
      <c r="BH1502" s="219">
        <f>IF(N1502="sníž. přenesená",J1502,0)</f>
        <v>0</v>
      </c>
      <c r="BI1502" s="219">
        <f>IF(N1502="nulová",J1502,0)</f>
        <v>0</v>
      </c>
      <c r="BJ1502" s="20" t="s">
        <v>83</v>
      </c>
      <c r="BK1502" s="219">
        <f>ROUND(I1502*H1502,2)</f>
        <v>0</v>
      </c>
      <c r="BL1502" s="20" t="s">
        <v>261</v>
      </c>
      <c r="BM1502" s="218" t="s">
        <v>1796</v>
      </c>
    </row>
    <row r="1503" s="2" customFormat="1">
      <c r="A1503" s="41"/>
      <c r="B1503" s="42"/>
      <c r="C1503" s="43"/>
      <c r="D1503" s="220" t="s">
        <v>154</v>
      </c>
      <c r="E1503" s="43"/>
      <c r="F1503" s="221" t="s">
        <v>1797</v>
      </c>
      <c r="G1503" s="43"/>
      <c r="H1503" s="43"/>
      <c r="I1503" s="222"/>
      <c r="J1503" s="43"/>
      <c r="K1503" s="43"/>
      <c r="L1503" s="47"/>
      <c r="M1503" s="223"/>
      <c r="N1503" s="224"/>
      <c r="O1503" s="87"/>
      <c r="P1503" s="87"/>
      <c r="Q1503" s="87"/>
      <c r="R1503" s="87"/>
      <c r="S1503" s="87"/>
      <c r="T1503" s="88"/>
      <c r="U1503" s="41"/>
      <c r="V1503" s="41"/>
      <c r="W1503" s="41"/>
      <c r="X1503" s="41"/>
      <c r="Y1503" s="41"/>
      <c r="Z1503" s="41"/>
      <c r="AA1503" s="41"/>
      <c r="AB1503" s="41"/>
      <c r="AC1503" s="41"/>
      <c r="AD1503" s="41"/>
      <c r="AE1503" s="41"/>
      <c r="AT1503" s="20" t="s">
        <v>154</v>
      </c>
      <c r="AU1503" s="20" t="s">
        <v>85</v>
      </c>
    </row>
    <row r="1504" s="13" customFormat="1">
      <c r="A1504" s="13"/>
      <c r="B1504" s="225"/>
      <c r="C1504" s="226"/>
      <c r="D1504" s="227" t="s">
        <v>156</v>
      </c>
      <c r="E1504" s="228" t="s">
        <v>19</v>
      </c>
      <c r="F1504" s="229" t="s">
        <v>1798</v>
      </c>
      <c r="G1504" s="226"/>
      <c r="H1504" s="228" t="s">
        <v>19</v>
      </c>
      <c r="I1504" s="230"/>
      <c r="J1504" s="226"/>
      <c r="K1504" s="226"/>
      <c r="L1504" s="231"/>
      <c r="M1504" s="232"/>
      <c r="N1504" s="233"/>
      <c r="O1504" s="233"/>
      <c r="P1504" s="233"/>
      <c r="Q1504" s="233"/>
      <c r="R1504" s="233"/>
      <c r="S1504" s="233"/>
      <c r="T1504" s="234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5" t="s">
        <v>156</v>
      </c>
      <c r="AU1504" s="235" t="s">
        <v>85</v>
      </c>
      <c r="AV1504" s="13" t="s">
        <v>83</v>
      </c>
      <c r="AW1504" s="13" t="s">
        <v>37</v>
      </c>
      <c r="AX1504" s="13" t="s">
        <v>75</v>
      </c>
      <c r="AY1504" s="235" t="s">
        <v>145</v>
      </c>
    </row>
    <row r="1505" s="14" customFormat="1">
      <c r="A1505" s="14"/>
      <c r="B1505" s="236"/>
      <c r="C1505" s="237"/>
      <c r="D1505" s="227" t="s">
        <v>156</v>
      </c>
      <c r="E1505" s="238" t="s">
        <v>19</v>
      </c>
      <c r="F1505" s="239" t="s">
        <v>1799</v>
      </c>
      <c r="G1505" s="237"/>
      <c r="H1505" s="240">
        <v>10</v>
      </c>
      <c r="I1505" s="241"/>
      <c r="J1505" s="237"/>
      <c r="K1505" s="237"/>
      <c r="L1505" s="242"/>
      <c r="M1505" s="243"/>
      <c r="N1505" s="244"/>
      <c r="O1505" s="244"/>
      <c r="P1505" s="244"/>
      <c r="Q1505" s="244"/>
      <c r="R1505" s="244"/>
      <c r="S1505" s="244"/>
      <c r="T1505" s="245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46" t="s">
        <v>156</v>
      </c>
      <c r="AU1505" s="246" t="s">
        <v>85</v>
      </c>
      <c r="AV1505" s="14" t="s">
        <v>85</v>
      </c>
      <c r="AW1505" s="14" t="s">
        <v>37</v>
      </c>
      <c r="AX1505" s="14" t="s">
        <v>75</v>
      </c>
      <c r="AY1505" s="246" t="s">
        <v>145</v>
      </c>
    </row>
    <row r="1506" s="16" customFormat="1">
      <c r="A1506" s="16"/>
      <c r="B1506" s="258"/>
      <c r="C1506" s="259"/>
      <c r="D1506" s="227" t="s">
        <v>156</v>
      </c>
      <c r="E1506" s="260" t="s">
        <v>19</v>
      </c>
      <c r="F1506" s="261" t="s">
        <v>166</v>
      </c>
      <c r="G1506" s="259"/>
      <c r="H1506" s="262">
        <v>10</v>
      </c>
      <c r="I1506" s="263"/>
      <c r="J1506" s="259"/>
      <c r="K1506" s="259"/>
      <c r="L1506" s="264"/>
      <c r="M1506" s="265"/>
      <c r="N1506" s="266"/>
      <c r="O1506" s="266"/>
      <c r="P1506" s="266"/>
      <c r="Q1506" s="266"/>
      <c r="R1506" s="266"/>
      <c r="S1506" s="266"/>
      <c r="T1506" s="267"/>
      <c r="U1506" s="16"/>
      <c r="V1506" s="16"/>
      <c r="W1506" s="16"/>
      <c r="X1506" s="16"/>
      <c r="Y1506" s="16"/>
      <c r="Z1506" s="16"/>
      <c r="AA1506" s="16"/>
      <c r="AB1506" s="16"/>
      <c r="AC1506" s="16"/>
      <c r="AD1506" s="16"/>
      <c r="AE1506" s="16"/>
      <c r="AT1506" s="268" t="s">
        <v>156</v>
      </c>
      <c r="AU1506" s="268" t="s">
        <v>85</v>
      </c>
      <c r="AV1506" s="16" t="s">
        <v>152</v>
      </c>
      <c r="AW1506" s="16" t="s">
        <v>37</v>
      </c>
      <c r="AX1506" s="16" t="s">
        <v>83</v>
      </c>
      <c r="AY1506" s="268" t="s">
        <v>145</v>
      </c>
    </row>
    <row r="1507" s="2" customFormat="1" ht="33" customHeight="1">
      <c r="A1507" s="41"/>
      <c r="B1507" s="42"/>
      <c r="C1507" s="207" t="s">
        <v>1800</v>
      </c>
      <c r="D1507" s="207" t="s">
        <v>147</v>
      </c>
      <c r="E1507" s="208" t="s">
        <v>1801</v>
      </c>
      <c r="F1507" s="209" t="s">
        <v>1802</v>
      </c>
      <c r="G1507" s="210" t="s">
        <v>240</v>
      </c>
      <c r="H1507" s="211">
        <v>1</v>
      </c>
      <c r="I1507" s="212"/>
      <c r="J1507" s="213">
        <f>ROUND(I1507*H1507,2)</f>
        <v>0</v>
      </c>
      <c r="K1507" s="209" t="s">
        <v>151</v>
      </c>
      <c r="L1507" s="47"/>
      <c r="M1507" s="214" t="s">
        <v>19</v>
      </c>
      <c r="N1507" s="215" t="s">
        <v>46</v>
      </c>
      <c r="O1507" s="87"/>
      <c r="P1507" s="216">
        <f>O1507*H1507</f>
        <v>0</v>
      </c>
      <c r="Q1507" s="216">
        <v>0</v>
      </c>
      <c r="R1507" s="216">
        <f>Q1507*H1507</f>
        <v>0</v>
      </c>
      <c r="S1507" s="216">
        <v>0</v>
      </c>
      <c r="T1507" s="217">
        <f>S1507*H1507</f>
        <v>0</v>
      </c>
      <c r="U1507" s="41"/>
      <c r="V1507" s="41"/>
      <c r="W1507" s="41"/>
      <c r="X1507" s="41"/>
      <c r="Y1507" s="41"/>
      <c r="Z1507" s="41"/>
      <c r="AA1507" s="41"/>
      <c r="AB1507" s="41"/>
      <c r="AC1507" s="41"/>
      <c r="AD1507" s="41"/>
      <c r="AE1507" s="41"/>
      <c r="AR1507" s="218" t="s">
        <v>261</v>
      </c>
      <c r="AT1507" s="218" t="s">
        <v>147</v>
      </c>
      <c r="AU1507" s="218" t="s">
        <v>85</v>
      </c>
      <c r="AY1507" s="20" t="s">
        <v>145</v>
      </c>
      <c r="BE1507" s="219">
        <f>IF(N1507="základní",J1507,0)</f>
        <v>0</v>
      </c>
      <c r="BF1507" s="219">
        <f>IF(N1507="snížená",J1507,0)</f>
        <v>0</v>
      </c>
      <c r="BG1507" s="219">
        <f>IF(N1507="zákl. přenesená",J1507,0)</f>
        <v>0</v>
      </c>
      <c r="BH1507" s="219">
        <f>IF(N1507="sníž. přenesená",J1507,0)</f>
        <v>0</v>
      </c>
      <c r="BI1507" s="219">
        <f>IF(N1507="nulová",J1507,0)</f>
        <v>0</v>
      </c>
      <c r="BJ1507" s="20" t="s">
        <v>83</v>
      </c>
      <c r="BK1507" s="219">
        <f>ROUND(I1507*H1507,2)</f>
        <v>0</v>
      </c>
      <c r="BL1507" s="20" t="s">
        <v>261</v>
      </c>
      <c r="BM1507" s="218" t="s">
        <v>1803</v>
      </c>
    </row>
    <row r="1508" s="2" customFormat="1">
      <c r="A1508" s="41"/>
      <c r="B1508" s="42"/>
      <c r="C1508" s="43"/>
      <c r="D1508" s="220" t="s">
        <v>154</v>
      </c>
      <c r="E1508" s="43"/>
      <c r="F1508" s="221" t="s">
        <v>1804</v>
      </c>
      <c r="G1508" s="43"/>
      <c r="H1508" s="43"/>
      <c r="I1508" s="222"/>
      <c r="J1508" s="43"/>
      <c r="K1508" s="43"/>
      <c r="L1508" s="47"/>
      <c r="M1508" s="223"/>
      <c r="N1508" s="224"/>
      <c r="O1508" s="87"/>
      <c r="P1508" s="87"/>
      <c r="Q1508" s="87"/>
      <c r="R1508" s="87"/>
      <c r="S1508" s="87"/>
      <c r="T1508" s="88"/>
      <c r="U1508" s="41"/>
      <c r="V1508" s="41"/>
      <c r="W1508" s="41"/>
      <c r="X1508" s="41"/>
      <c r="Y1508" s="41"/>
      <c r="Z1508" s="41"/>
      <c r="AA1508" s="41"/>
      <c r="AB1508" s="41"/>
      <c r="AC1508" s="41"/>
      <c r="AD1508" s="41"/>
      <c r="AE1508" s="41"/>
      <c r="AT1508" s="20" t="s">
        <v>154</v>
      </c>
      <c r="AU1508" s="20" t="s">
        <v>85</v>
      </c>
    </row>
    <row r="1509" s="13" customFormat="1">
      <c r="A1509" s="13"/>
      <c r="B1509" s="225"/>
      <c r="C1509" s="226"/>
      <c r="D1509" s="227" t="s">
        <v>156</v>
      </c>
      <c r="E1509" s="228" t="s">
        <v>19</v>
      </c>
      <c r="F1509" s="229" t="s">
        <v>1767</v>
      </c>
      <c r="G1509" s="226"/>
      <c r="H1509" s="228" t="s">
        <v>19</v>
      </c>
      <c r="I1509" s="230"/>
      <c r="J1509" s="226"/>
      <c r="K1509" s="226"/>
      <c r="L1509" s="231"/>
      <c r="M1509" s="232"/>
      <c r="N1509" s="233"/>
      <c r="O1509" s="233"/>
      <c r="P1509" s="233"/>
      <c r="Q1509" s="233"/>
      <c r="R1509" s="233"/>
      <c r="S1509" s="233"/>
      <c r="T1509" s="234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5" t="s">
        <v>156</v>
      </c>
      <c r="AU1509" s="235" t="s">
        <v>85</v>
      </c>
      <c r="AV1509" s="13" t="s">
        <v>83</v>
      </c>
      <c r="AW1509" s="13" t="s">
        <v>37</v>
      </c>
      <c r="AX1509" s="13" t="s">
        <v>75</v>
      </c>
      <c r="AY1509" s="235" t="s">
        <v>145</v>
      </c>
    </row>
    <row r="1510" s="14" customFormat="1">
      <c r="A1510" s="14"/>
      <c r="B1510" s="236"/>
      <c r="C1510" s="237"/>
      <c r="D1510" s="227" t="s">
        <v>156</v>
      </c>
      <c r="E1510" s="238" t="s">
        <v>19</v>
      </c>
      <c r="F1510" s="239" t="s">
        <v>83</v>
      </c>
      <c r="G1510" s="237"/>
      <c r="H1510" s="240">
        <v>1</v>
      </c>
      <c r="I1510" s="241"/>
      <c r="J1510" s="237"/>
      <c r="K1510" s="237"/>
      <c r="L1510" s="242"/>
      <c r="M1510" s="243"/>
      <c r="N1510" s="244"/>
      <c r="O1510" s="244"/>
      <c r="P1510" s="244"/>
      <c r="Q1510" s="244"/>
      <c r="R1510" s="244"/>
      <c r="S1510" s="244"/>
      <c r="T1510" s="245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46" t="s">
        <v>156</v>
      </c>
      <c r="AU1510" s="246" t="s">
        <v>85</v>
      </c>
      <c r="AV1510" s="14" t="s">
        <v>85</v>
      </c>
      <c r="AW1510" s="14" t="s">
        <v>37</v>
      </c>
      <c r="AX1510" s="14" t="s">
        <v>75</v>
      </c>
      <c r="AY1510" s="246" t="s">
        <v>145</v>
      </c>
    </row>
    <row r="1511" s="16" customFormat="1">
      <c r="A1511" s="16"/>
      <c r="B1511" s="258"/>
      <c r="C1511" s="259"/>
      <c r="D1511" s="227" t="s">
        <v>156</v>
      </c>
      <c r="E1511" s="260" t="s">
        <v>19</v>
      </c>
      <c r="F1511" s="261" t="s">
        <v>166</v>
      </c>
      <c r="G1511" s="259"/>
      <c r="H1511" s="262">
        <v>1</v>
      </c>
      <c r="I1511" s="263"/>
      <c r="J1511" s="259"/>
      <c r="K1511" s="259"/>
      <c r="L1511" s="264"/>
      <c r="M1511" s="265"/>
      <c r="N1511" s="266"/>
      <c r="O1511" s="266"/>
      <c r="P1511" s="266"/>
      <c r="Q1511" s="266"/>
      <c r="R1511" s="266"/>
      <c r="S1511" s="266"/>
      <c r="T1511" s="267"/>
      <c r="U1511" s="16"/>
      <c r="V1511" s="16"/>
      <c r="W1511" s="16"/>
      <c r="X1511" s="16"/>
      <c r="Y1511" s="16"/>
      <c r="Z1511" s="16"/>
      <c r="AA1511" s="16"/>
      <c r="AB1511" s="16"/>
      <c r="AC1511" s="16"/>
      <c r="AD1511" s="16"/>
      <c r="AE1511" s="16"/>
      <c r="AT1511" s="268" t="s">
        <v>156</v>
      </c>
      <c r="AU1511" s="268" t="s">
        <v>85</v>
      </c>
      <c r="AV1511" s="16" t="s">
        <v>152</v>
      </c>
      <c r="AW1511" s="16" t="s">
        <v>37</v>
      </c>
      <c r="AX1511" s="16" t="s">
        <v>83</v>
      </c>
      <c r="AY1511" s="268" t="s">
        <v>145</v>
      </c>
    </row>
    <row r="1512" s="2" customFormat="1" ht="16.5" customHeight="1">
      <c r="A1512" s="41"/>
      <c r="B1512" s="42"/>
      <c r="C1512" s="269" t="s">
        <v>1805</v>
      </c>
      <c r="D1512" s="269" t="s">
        <v>223</v>
      </c>
      <c r="E1512" s="270" t="s">
        <v>1806</v>
      </c>
      <c r="F1512" s="271" t="s">
        <v>1807</v>
      </c>
      <c r="G1512" s="272" t="s">
        <v>240</v>
      </c>
      <c r="H1512" s="273">
        <v>1</v>
      </c>
      <c r="I1512" s="274"/>
      <c r="J1512" s="275">
        <f>ROUND(I1512*H1512,2)</f>
        <v>0</v>
      </c>
      <c r="K1512" s="271" t="s">
        <v>151</v>
      </c>
      <c r="L1512" s="276"/>
      <c r="M1512" s="277" t="s">
        <v>19</v>
      </c>
      <c r="N1512" s="278" t="s">
        <v>46</v>
      </c>
      <c r="O1512" s="87"/>
      <c r="P1512" s="216">
        <f>O1512*H1512</f>
        <v>0</v>
      </c>
      <c r="Q1512" s="216">
        <v>0.044999999999999998</v>
      </c>
      <c r="R1512" s="216">
        <f>Q1512*H1512</f>
        <v>0.044999999999999998</v>
      </c>
      <c r="S1512" s="216">
        <v>0</v>
      </c>
      <c r="T1512" s="217">
        <f>S1512*H1512</f>
        <v>0</v>
      </c>
      <c r="U1512" s="41"/>
      <c r="V1512" s="41"/>
      <c r="W1512" s="41"/>
      <c r="X1512" s="41"/>
      <c r="Y1512" s="41"/>
      <c r="Z1512" s="41"/>
      <c r="AA1512" s="41"/>
      <c r="AB1512" s="41"/>
      <c r="AC1512" s="41"/>
      <c r="AD1512" s="41"/>
      <c r="AE1512" s="41"/>
      <c r="AR1512" s="218" t="s">
        <v>391</v>
      </c>
      <c r="AT1512" s="218" t="s">
        <v>223</v>
      </c>
      <c r="AU1512" s="218" t="s">
        <v>85</v>
      </c>
      <c r="AY1512" s="20" t="s">
        <v>145</v>
      </c>
      <c r="BE1512" s="219">
        <f>IF(N1512="základní",J1512,0)</f>
        <v>0</v>
      </c>
      <c r="BF1512" s="219">
        <f>IF(N1512="snížená",J1512,0)</f>
        <v>0</v>
      </c>
      <c r="BG1512" s="219">
        <f>IF(N1512="zákl. přenesená",J1512,0)</f>
        <v>0</v>
      </c>
      <c r="BH1512" s="219">
        <f>IF(N1512="sníž. přenesená",J1512,0)</f>
        <v>0</v>
      </c>
      <c r="BI1512" s="219">
        <f>IF(N1512="nulová",J1512,0)</f>
        <v>0</v>
      </c>
      <c r="BJ1512" s="20" t="s">
        <v>83</v>
      </c>
      <c r="BK1512" s="219">
        <f>ROUND(I1512*H1512,2)</f>
        <v>0</v>
      </c>
      <c r="BL1512" s="20" t="s">
        <v>261</v>
      </c>
      <c r="BM1512" s="218" t="s">
        <v>1808</v>
      </c>
    </row>
    <row r="1513" s="2" customFormat="1" ht="24.15" customHeight="1">
      <c r="A1513" s="41"/>
      <c r="B1513" s="42"/>
      <c r="C1513" s="207" t="s">
        <v>1809</v>
      </c>
      <c r="D1513" s="207" t="s">
        <v>147</v>
      </c>
      <c r="E1513" s="208" t="s">
        <v>1810</v>
      </c>
      <c r="F1513" s="209" t="s">
        <v>1811</v>
      </c>
      <c r="G1513" s="210" t="s">
        <v>231</v>
      </c>
      <c r="H1513" s="211">
        <v>1.6000000000000001</v>
      </c>
      <c r="I1513" s="212"/>
      <c r="J1513" s="213">
        <f>ROUND(I1513*H1513,2)</f>
        <v>0</v>
      </c>
      <c r="K1513" s="209" t="s">
        <v>151</v>
      </c>
      <c r="L1513" s="47"/>
      <c r="M1513" s="214" t="s">
        <v>19</v>
      </c>
      <c r="N1513" s="215" t="s">
        <v>46</v>
      </c>
      <c r="O1513" s="87"/>
      <c r="P1513" s="216">
        <f>O1513*H1513</f>
        <v>0</v>
      </c>
      <c r="Q1513" s="216">
        <v>0.016140000000000002</v>
      </c>
      <c r="R1513" s="216">
        <f>Q1513*H1513</f>
        <v>0.025824000000000003</v>
      </c>
      <c r="S1513" s="216">
        <v>0</v>
      </c>
      <c r="T1513" s="217">
        <f>S1513*H1513</f>
        <v>0</v>
      </c>
      <c r="U1513" s="41"/>
      <c r="V1513" s="41"/>
      <c r="W1513" s="41"/>
      <c r="X1513" s="41"/>
      <c r="Y1513" s="41"/>
      <c r="Z1513" s="41"/>
      <c r="AA1513" s="41"/>
      <c r="AB1513" s="41"/>
      <c r="AC1513" s="41"/>
      <c r="AD1513" s="41"/>
      <c r="AE1513" s="41"/>
      <c r="AR1513" s="218" t="s">
        <v>261</v>
      </c>
      <c r="AT1513" s="218" t="s">
        <v>147</v>
      </c>
      <c r="AU1513" s="218" t="s">
        <v>85</v>
      </c>
      <c r="AY1513" s="20" t="s">
        <v>145</v>
      </c>
      <c r="BE1513" s="219">
        <f>IF(N1513="základní",J1513,0)</f>
        <v>0</v>
      </c>
      <c r="BF1513" s="219">
        <f>IF(N1513="snížená",J1513,0)</f>
        <v>0</v>
      </c>
      <c r="BG1513" s="219">
        <f>IF(N1513="zákl. přenesená",J1513,0)</f>
        <v>0</v>
      </c>
      <c r="BH1513" s="219">
        <f>IF(N1513="sníž. přenesená",J1513,0)</f>
        <v>0</v>
      </c>
      <c r="BI1513" s="219">
        <f>IF(N1513="nulová",J1513,0)</f>
        <v>0</v>
      </c>
      <c r="BJ1513" s="20" t="s">
        <v>83</v>
      </c>
      <c r="BK1513" s="219">
        <f>ROUND(I1513*H1513,2)</f>
        <v>0</v>
      </c>
      <c r="BL1513" s="20" t="s">
        <v>261</v>
      </c>
      <c r="BM1513" s="218" t="s">
        <v>1812</v>
      </c>
    </row>
    <row r="1514" s="2" customFormat="1">
      <c r="A1514" s="41"/>
      <c r="B1514" s="42"/>
      <c r="C1514" s="43"/>
      <c r="D1514" s="220" t="s">
        <v>154</v>
      </c>
      <c r="E1514" s="43"/>
      <c r="F1514" s="221" t="s">
        <v>1813</v>
      </c>
      <c r="G1514" s="43"/>
      <c r="H1514" s="43"/>
      <c r="I1514" s="222"/>
      <c r="J1514" s="43"/>
      <c r="K1514" s="43"/>
      <c r="L1514" s="47"/>
      <c r="M1514" s="223"/>
      <c r="N1514" s="224"/>
      <c r="O1514" s="87"/>
      <c r="P1514" s="87"/>
      <c r="Q1514" s="87"/>
      <c r="R1514" s="87"/>
      <c r="S1514" s="87"/>
      <c r="T1514" s="88"/>
      <c r="U1514" s="41"/>
      <c r="V1514" s="41"/>
      <c r="W1514" s="41"/>
      <c r="X1514" s="41"/>
      <c r="Y1514" s="41"/>
      <c r="Z1514" s="41"/>
      <c r="AA1514" s="41"/>
      <c r="AB1514" s="41"/>
      <c r="AC1514" s="41"/>
      <c r="AD1514" s="41"/>
      <c r="AE1514" s="41"/>
      <c r="AT1514" s="20" t="s">
        <v>154</v>
      </c>
      <c r="AU1514" s="20" t="s">
        <v>85</v>
      </c>
    </row>
    <row r="1515" s="13" customFormat="1">
      <c r="A1515" s="13"/>
      <c r="B1515" s="225"/>
      <c r="C1515" s="226"/>
      <c r="D1515" s="227" t="s">
        <v>156</v>
      </c>
      <c r="E1515" s="228" t="s">
        <v>19</v>
      </c>
      <c r="F1515" s="229" t="s">
        <v>299</v>
      </c>
      <c r="G1515" s="226"/>
      <c r="H1515" s="228" t="s">
        <v>19</v>
      </c>
      <c r="I1515" s="230"/>
      <c r="J1515" s="226"/>
      <c r="K1515" s="226"/>
      <c r="L1515" s="231"/>
      <c r="M1515" s="232"/>
      <c r="N1515" s="233"/>
      <c r="O1515" s="233"/>
      <c r="P1515" s="233"/>
      <c r="Q1515" s="233"/>
      <c r="R1515" s="233"/>
      <c r="S1515" s="233"/>
      <c r="T1515" s="234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5" t="s">
        <v>156</v>
      </c>
      <c r="AU1515" s="235" t="s">
        <v>85</v>
      </c>
      <c r="AV1515" s="13" t="s">
        <v>83</v>
      </c>
      <c r="AW1515" s="13" t="s">
        <v>37</v>
      </c>
      <c r="AX1515" s="13" t="s">
        <v>75</v>
      </c>
      <c r="AY1515" s="235" t="s">
        <v>145</v>
      </c>
    </row>
    <row r="1516" s="14" customFormat="1">
      <c r="A1516" s="14"/>
      <c r="B1516" s="236"/>
      <c r="C1516" s="237"/>
      <c r="D1516" s="227" t="s">
        <v>156</v>
      </c>
      <c r="E1516" s="238" t="s">
        <v>19</v>
      </c>
      <c r="F1516" s="239" t="s">
        <v>1814</v>
      </c>
      <c r="G1516" s="237"/>
      <c r="H1516" s="240">
        <v>1.6000000000000001</v>
      </c>
      <c r="I1516" s="241"/>
      <c r="J1516" s="237"/>
      <c r="K1516" s="237"/>
      <c r="L1516" s="242"/>
      <c r="M1516" s="243"/>
      <c r="N1516" s="244"/>
      <c r="O1516" s="244"/>
      <c r="P1516" s="244"/>
      <c r="Q1516" s="244"/>
      <c r="R1516" s="244"/>
      <c r="S1516" s="244"/>
      <c r="T1516" s="245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46" t="s">
        <v>156</v>
      </c>
      <c r="AU1516" s="246" t="s">
        <v>85</v>
      </c>
      <c r="AV1516" s="14" t="s">
        <v>85</v>
      </c>
      <c r="AW1516" s="14" t="s">
        <v>37</v>
      </c>
      <c r="AX1516" s="14" t="s">
        <v>75</v>
      </c>
      <c r="AY1516" s="246" t="s">
        <v>145</v>
      </c>
    </row>
    <row r="1517" s="16" customFormat="1">
      <c r="A1517" s="16"/>
      <c r="B1517" s="258"/>
      <c r="C1517" s="259"/>
      <c r="D1517" s="227" t="s">
        <v>156</v>
      </c>
      <c r="E1517" s="260" t="s">
        <v>19</v>
      </c>
      <c r="F1517" s="261" t="s">
        <v>166</v>
      </c>
      <c r="G1517" s="259"/>
      <c r="H1517" s="262">
        <v>1.6000000000000001</v>
      </c>
      <c r="I1517" s="263"/>
      <c r="J1517" s="259"/>
      <c r="K1517" s="259"/>
      <c r="L1517" s="264"/>
      <c r="M1517" s="265"/>
      <c r="N1517" s="266"/>
      <c r="O1517" s="266"/>
      <c r="P1517" s="266"/>
      <c r="Q1517" s="266"/>
      <c r="R1517" s="266"/>
      <c r="S1517" s="266"/>
      <c r="T1517" s="267"/>
      <c r="U1517" s="16"/>
      <c r="V1517" s="16"/>
      <c r="W1517" s="16"/>
      <c r="X1517" s="16"/>
      <c r="Y1517" s="16"/>
      <c r="Z1517" s="16"/>
      <c r="AA1517" s="16"/>
      <c r="AB1517" s="16"/>
      <c r="AC1517" s="16"/>
      <c r="AD1517" s="16"/>
      <c r="AE1517" s="16"/>
      <c r="AT1517" s="268" t="s">
        <v>156</v>
      </c>
      <c r="AU1517" s="268" t="s">
        <v>85</v>
      </c>
      <c r="AV1517" s="16" t="s">
        <v>152</v>
      </c>
      <c r="AW1517" s="16" t="s">
        <v>37</v>
      </c>
      <c r="AX1517" s="16" t="s">
        <v>83</v>
      </c>
      <c r="AY1517" s="268" t="s">
        <v>145</v>
      </c>
    </row>
    <row r="1518" s="2" customFormat="1" ht="37.8" customHeight="1">
      <c r="A1518" s="41"/>
      <c r="B1518" s="42"/>
      <c r="C1518" s="207" t="s">
        <v>1815</v>
      </c>
      <c r="D1518" s="207" t="s">
        <v>147</v>
      </c>
      <c r="E1518" s="208" t="s">
        <v>1816</v>
      </c>
      <c r="F1518" s="209" t="s">
        <v>1817</v>
      </c>
      <c r="G1518" s="210" t="s">
        <v>720</v>
      </c>
      <c r="H1518" s="279"/>
      <c r="I1518" s="212"/>
      <c r="J1518" s="213">
        <f>ROUND(I1518*H1518,2)</f>
        <v>0</v>
      </c>
      <c r="K1518" s="209" t="s">
        <v>151</v>
      </c>
      <c r="L1518" s="47"/>
      <c r="M1518" s="214" t="s">
        <v>19</v>
      </c>
      <c r="N1518" s="215" t="s">
        <v>46</v>
      </c>
      <c r="O1518" s="87"/>
      <c r="P1518" s="216">
        <f>O1518*H1518</f>
        <v>0</v>
      </c>
      <c r="Q1518" s="216">
        <v>0</v>
      </c>
      <c r="R1518" s="216">
        <f>Q1518*H1518</f>
        <v>0</v>
      </c>
      <c r="S1518" s="216">
        <v>0</v>
      </c>
      <c r="T1518" s="217">
        <f>S1518*H1518</f>
        <v>0</v>
      </c>
      <c r="U1518" s="41"/>
      <c r="V1518" s="41"/>
      <c r="W1518" s="41"/>
      <c r="X1518" s="41"/>
      <c r="Y1518" s="41"/>
      <c r="Z1518" s="41"/>
      <c r="AA1518" s="41"/>
      <c r="AB1518" s="41"/>
      <c r="AC1518" s="41"/>
      <c r="AD1518" s="41"/>
      <c r="AE1518" s="41"/>
      <c r="AR1518" s="218" t="s">
        <v>261</v>
      </c>
      <c r="AT1518" s="218" t="s">
        <v>147</v>
      </c>
      <c r="AU1518" s="218" t="s">
        <v>85</v>
      </c>
      <c r="AY1518" s="20" t="s">
        <v>145</v>
      </c>
      <c r="BE1518" s="219">
        <f>IF(N1518="základní",J1518,0)</f>
        <v>0</v>
      </c>
      <c r="BF1518" s="219">
        <f>IF(N1518="snížená",J1518,0)</f>
        <v>0</v>
      </c>
      <c r="BG1518" s="219">
        <f>IF(N1518="zákl. přenesená",J1518,0)</f>
        <v>0</v>
      </c>
      <c r="BH1518" s="219">
        <f>IF(N1518="sníž. přenesená",J1518,0)</f>
        <v>0</v>
      </c>
      <c r="BI1518" s="219">
        <f>IF(N1518="nulová",J1518,0)</f>
        <v>0</v>
      </c>
      <c r="BJ1518" s="20" t="s">
        <v>83</v>
      </c>
      <c r="BK1518" s="219">
        <f>ROUND(I1518*H1518,2)</f>
        <v>0</v>
      </c>
      <c r="BL1518" s="20" t="s">
        <v>261</v>
      </c>
      <c r="BM1518" s="218" t="s">
        <v>1818</v>
      </c>
    </row>
    <row r="1519" s="2" customFormat="1">
      <c r="A1519" s="41"/>
      <c r="B1519" s="42"/>
      <c r="C1519" s="43"/>
      <c r="D1519" s="220" t="s">
        <v>154</v>
      </c>
      <c r="E1519" s="43"/>
      <c r="F1519" s="221" t="s">
        <v>1819</v>
      </c>
      <c r="G1519" s="43"/>
      <c r="H1519" s="43"/>
      <c r="I1519" s="222"/>
      <c r="J1519" s="43"/>
      <c r="K1519" s="43"/>
      <c r="L1519" s="47"/>
      <c r="M1519" s="223"/>
      <c r="N1519" s="224"/>
      <c r="O1519" s="87"/>
      <c r="P1519" s="87"/>
      <c r="Q1519" s="87"/>
      <c r="R1519" s="87"/>
      <c r="S1519" s="87"/>
      <c r="T1519" s="88"/>
      <c r="U1519" s="41"/>
      <c r="V1519" s="41"/>
      <c r="W1519" s="41"/>
      <c r="X1519" s="41"/>
      <c r="Y1519" s="41"/>
      <c r="Z1519" s="41"/>
      <c r="AA1519" s="41"/>
      <c r="AB1519" s="41"/>
      <c r="AC1519" s="41"/>
      <c r="AD1519" s="41"/>
      <c r="AE1519" s="41"/>
      <c r="AT1519" s="20" t="s">
        <v>154</v>
      </c>
      <c r="AU1519" s="20" t="s">
        <v>85</v>
      </c>
    </row>
    <row r="1520" s="12" customFormat="1" ht="22.8" customHeight="1">
      <c r="A1520" s="12"/>
      <c r="B1520" s="191"/>
      <c r="C1520" s="192"/>
      <c r="D1520" s="193" t="s">
        <v>74</v>
      </c>
      <c r="E1520" s="205" t="s">
        <v>1820</v>
      </c>
      <c r="F1520" s="205" t="s">
        <v>1821</v>
      </c>
      <c r="G1520" s="192"/>
      <c r="H1520" s="192"/>
      <c r="I1520" s="195"/>
      <c r="J1520" s="206">
        <f>BK1520</f>
        <v>0</v>
      </c>
      <c r="K1520" s="192"/>
      <c r="L1520" s="197"/>
      <c r="M1520" s="198"/>
      <c r="N1520" s="199"/>
      <c r="O1520" s="199"/>
      <c r="P1520" s="200">
        <f>SUM(P1521:P1658)</f>
        <v>0</v>
      </c>
      <c r="Q1520" s="199"/>
      <c r="R1520" s="200">
        <f>SUM(R1521:R1658)</f>
        <v>0.40703834659999999</v>
      </c>
      <c r="S1520" s="199"/>
      <c r="T1520" s="201">
        <f>SUM(T1521:T1658)</f>
        <v>0</v>
      </c>
      <c r="U1520" s="12"/>
      <c r="V1520" s="12"/>
      <c r="W1520" s="12"/>
      <c r="X1520" s="12"/>
      <c r="Y1520" s="12"/>
      <c r="Z1520" s="12"/>
      <c r="AA1520" s="12"/>
      <c r="AB1520" s="12"/>
      <c r="AC1520" s="12"/>
      <c r="AD1520" s="12"/>
      <c r="AE1520" s="12"/>
      <c r="AR1520" s="202" t="s">
        <v>85</v>
      </c>
      <c r="AT1520" s="203" t="s">
        <v>74</v>
      </c>
      <c r="AU1520" s="203" t="s">
        <v>83</v>
      </c>
      <c r="AY1520" s="202" t="s">
        <v>145</v>
      </c>
      <c r="BK1520" s="204">
        <f>SUM(BK1521:BK1658)</f>
        <v>0</v>
      </c>
    </row>
    <row r="1521" s="2" customFormat="1" ht="44.25" customHeight="1">
      <c r="A1521" s="41"/>
      <c r="B1521" s="42"/>
      <c r="C1521" s="207" t="s">
        <v>1822</v>
      </c>
      <c r="D1521" s="207" t="s">
        <v>147</v>
      </c>
      <c r="E1521" s="208" t="s">
        <v>1823</v>
      </c>
      <c r="F1521" s="209" t="s">
        <v>1824</v>
      </c>
      <c r="G1521" s="210" t="s">
        <v>916</v>
      </c>
      <c r="H1521" s="211">
        <v>1</v>
      </c>
      <c r="I1521" s="212"/>
      <c r="J1521" s="213">
        <f>ROUND(I1521*H1521,2)</f>
        <v>0</v>
      </c>
      <c r="K1521" s="209" t="s">
        <v>151</v>
      </c>
      <c r="L1521" s="47"/>
      <c r="M1521" s="214" t="s">
        <v>19</v>
      </c>
      <c r="N1521" s="215" t="s">
        <v>46</v>
      </c>
      <c r="O1521" s="87"/>
      <c r="P1521" s="216">
        <f>O1521*H1521</f>
        <v>0</v>
      </c>
      <c r="Q1521" s="216">
        <v>0</v>
      </c>
      <c r="R1521" s="216">
        <f>Q1521*H1521</f>
        <v>0</v>
      </c>
      <c r="S1521" s="216">
        <v>0</v>
      </c>
      <c r="T1521" s="217">
        <f>S1521*H1521</f>
        <v>0</v>
      </c>
      <c r="U1521" s="41"/>
      <c r="V1521" s="41"/>
      <c r="W1521" s="41"/>
      <c r="X1521" s="41"/>
      <c r="Y1521" s="41"/>
      <c r="Z1521" s="41"/>
      <c r="AA1521" s="41"/>
      <c r="AB1521" s="41"/>
      <c r="AC1521" s="41"/>
      <c r="AD1521" s="41"/>
      <c r="AE1521" s="41"/>
      <c r="AR1521" s="218" t="s">
        <v>261</v>
      </c>
      <c r="AT1521" s="218" t="s">
        <v>147</v>
      </c>
      <c r="AU1521" s="218" t="s">
        <v>85</v>
      </c>
      <c r="AY1521" s="20" t="s">
        <v>145</v>
      </c>
      <c r="BE1521" s="219">
        <f>IF(N1521="základní",J1521,0)</f>
        <v>0</v>
      </c>
      <c r="BF1521" s="219">
        <f>IF(N1521="snížená",J1521,0)</f>
        <v>0</v>
      </c>
      <c r="BG1521" s="219">
        <f>IF(N1521="zákl. přenesená",J1521,0)</f>
        <v>0</v>
      </c>
      <c r="BH1521" s="219">
        <f>IF(N1521="sníž. přenesená",J1521,0)</f>
        <v>0</v>
      </c>
      <c r="BI1521" s="219">
        <f>IF(N1521="nulová",J1521,0)</f>
        <v>0</v>
      </c>
      <c r="BJ1521" s="20" t="s">
        <v>83</v>
      </c>
      <c r="BK1521" s="219">
        <f>ROUND(I1521*H1521,2)</f>
        <v>0</v>
      </c>
      <c r="BL1521" s="20" t="s">
        <v>261</v>
      </c>
      <c r="BM1521" s="218" t="s">
        <v>1825</v>
      </c>
    </row>
    <row r="1522" s="2" customFormat="1">
      <c r="A1522" s="41"/>
      <c r="B1522" s="42"/>
      <c r="C1522" s="43"/>
      <c r="D1522" s="220" t="s">
        <v>154</v>
      </c>
      <c r="E1522" s="43"/>
      <c r="F1522" s="221" t="s">
        <v>1826</v>
      </c>
      <c r="G1522" s="43"/>
      <c r="H1522" s="43"/>
      <c r="I1522" s="222"/>
      <c r="J1522" s="43"/>
      <c r="K1522" s="43"/>
      <c r="L1522" s="47"/>
      <c r="M1522" s="223"/>
      <c r="N1522" s="224"/>
      <c r="O1522" s="87"/>
      <c r="P1522" s="87"/>
      <c r="Q1522" s="87"/>
      <c r="R1522" s="87"/>
      <c r="S1522" s="87"/>
      <c r="T1522" s="88"/>
      <c r="U1522" s="41"/>
      <c r="V1522" s="41"/>
      <c r="W1522" s="41"/>
      <c r="X1522" s="41"/>
      <c r="Y1522" s="41"/>
      <c r="Z1522" s="41"/>
      <c r="AA1522" s="41"/>
      <c r="AB1522" s="41"/>
      <c r="AC1522" s="41"/>
      <c r="AD1522" s="41"/>
      <c r="AE1522" s="41"/>
      <c r="AT1522" s="20" t="s">
        <v>154</v>
      </c>
      <c r="AU1522" s="20" t="s">
        <v>85</v>
      </c>
    </row>
    <row r="1523" s="13" customFormat="1">
      <c r="A1523" s="13"/>
      <c r="B1523" s="225"/>
      <c r="C1523" s="226"/>
      <c r="D1523" s="227" t="s">
        <v>156</v>
      </c>
      <c r="E1523" s="228" t="s">
        <v>19</v>
      </c>
      <c r="F1523" s="229" t="s">
        <v>413</v>
      </c>
      <c r="G1523" s="226"/>
      <c r="H1523" s="228" t="s">
        <v>19</v>
      </c>
      <c r="I1523" s="230"/>
      <c r="J1523" s="226"/>
      <c r="K1523" s="226"/>
      <c r="L1523" s="231"/>
      <c r="M1523" s="232"/>
      <c r="N1523" s="233"/>
      <c r="O1523" s="233"/>
      <c r="P1523" s="233"/>
      <c r="Q1523" s="233"/>
      <c r="R1523" s="233"/>
      <c r="S1523" s="233"/>
      <c r="T1523" s="234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5" t="s">
        <v>156</v>
      </c>
      <c r="AU1523" s="235" t="s">
        <v>85</v>
      </c>
      <c r="AV1523" s="13" t="s">
        <v>83</v>
      </c>
      <c r="AW1523" s="13" t="s">
        <v>37</v>
      </c>
      <c r="AX1523" s="13" t="s">
        <v>75</v>
      </c>
      <c r="AY1523" s="235" t="s">
        <v>145</v>
      </c>
    </row>
    <row r="1524" s="14" customFormat="1">
      <c r="A1524" s="14"/>
      <c r="B1524" s="236"/>
      <c r="C1524" s="237"/>
      <c r="D1524" s="227" t="s">
        <v>156</v>
      </c>
      <c r="E1524" s="238" t="s">
        <v>19</v>
      </c>
      <c r="F1524" s="239" t="s">
        <v>83</v>
      </c>
      <c r="G1524" s="237"/>
      <c r="H1524" s="240">
        <v>1</v>
      </c>
      <c r="I1524" s="241"/>
      <c r="J1524" s="237"/>
      <c r="K1524" s="237"/>
      <c r="L1524" s="242"/>
      <c r="M1524" s="243"/>
      <c r="N1524" s="244"/>
      <c r="O1524" s="244"/>
      <c r="P1524" s="244"/>
      <c r="Q1524" s="244"/>
      <c r="R1524" s="244"/>
      <c r="S1524" s="244"/>
      <c r="T1524" s="245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46" t="s">
        <v>156</v>
      </c>
      <c r="AU1524" s="246" t="s">
        <v>85</v>
      </c>
      <c r="AV1524" s="14" t="s">
        <v>85</v>
      </c>
      <c r="AW1524" s="14" t="s">
        <v>37</v>
      </c>
      <c r="AX1524" s="14" t="s">
        <v>75</v>
      </c>
      <c r="AY1524" s="246" t="s">
        <v>145</v>
      </c>
    </row>
    <row r="1525" s="16" customFormat="1">
      <c r="A1525" s="16"/>
      <c r="B1525" s="258"/>
      <c r="C1525" s="259"/>
      <c r="D1525" s="227" t="s">
        <v>156</v>
      </c>
      <c r="E1525" s="260" t="s">
        <v>19</v>
      </c>
      <c r="F1525" s="261" t="s">
        <v>166</v>
      </c>
      <c r="G1525" s="259"/>
      <c r="H1525" s="262">
        <v>1</v>
      </c>
      <c r="I1525" s="263"/>
      <c r="J1525" s="259"/>
      <c r="K1525" s="259"/>
      <c r="L1525" s="264"/>
      <c r="M1525" s="265"/>
      <c r="N1525" s="266"/>
      <c r="O1525" s="266"/>
      <c r="P1525" s="266"/>
      <c r="Q1525" s="266"/>
      <c r="R1525" s="266"/>
      <c r="S1525" s="266"/>
      <c r="T1525" s="267"/>
      <c r="U1525" s="16"/>
      <c r="V1525" s="16"/>
      <c r="W1525" s="16"/>
      <c r="X1525" s="16"/>
      <c r="Y1525" s="16"/>
      <c r="Z1525" s="16"/>
      <c r="AA1525" s="16"/>
      <c r="AB1525" s="16"/>
      <c r="AC1525" s="16"/>
      <c r="AD1525" s="16"/>
      <c r="AE1525" s="16"/>
      <c r="AT1525" s="268" t="s">
        <v>156</v>
      </c>
      <c r="AU1525" s="268" t="s">
        <v>85</v>
      </c>
      <c r="AV1525" s="16" t="s">
        <v>152</v>
      </c>
      <c r="AW1525" s="16" t="s">
        <v>37</v>
      </c>
      <c r="AX1525" s="16" t="s">
        <v>83</v>
      </c>
      <c r="AY1525" s="268" t="s">
        <v>145</v>
      </c>
    </row>
    <row r="1526" s="2" customFormat="1" ht="37.8" customHeight="1">
      <c r="A1526" s="41"/>
      <c r="B1526" s="42"/>
      <c r="C1526" s="207" t="s">
        <v>1827</v>
      </c>
      <c r="D1526" s="207" t="s">
        <v>147</v>
      </c>
      <c r="E1526" s="208" t="s">
        <v>1828</v>
      </c>
      <c r="F1526" s="209" t="s">
        <v>1829</v>
      </c>
      <c r="G1526" s="210" t="s">
        <v>916</v>
      </c>
      <c r="H1526" s="211">
        <v>2</v>
      </c>
      <c r="I1526" s="212"/>
      <c r="J1526" s="213">
        <f>ROUND(I1526*H1526,2)</f>
        <v>0</v>
      </c>
      <c r="K1526" s="209" t="s">
        <v>151</v>
      </c>
      <c r="L1526" s="47"/>
      <c r="M1526" s="214" t="s">
        <v>19</v>
      </c>
      <c r="N1526" s="215" t="s">
        <v>46</v>
      </c>
      <c r="O1526" s="87"/>
      <c r="P1526" s="216">
        <f>O1526*H1526</f>
        <v>0</v>
      </c>
      <c r="Q1526" s="216">
        <v>0</v>
      </c>
      <c r="R1526" s="216">
        <f>Q1526*H1526</f>
        <v>0</v>
      </c>
      <c r="S1526" s="216">
        <v>0</v>
      </c>
      <c r="T1526" s="217">
        <f>S1526*H1526</f>
        <v>0</v>
      </c>
      <c r="U1526" s="41"/>
      <c r="V1526" s="41"/>
      <c r="W1526" s="41"/>
      <c r="X1526" s="41"/>
      <c r="Y1526" s="41"/>
      <c r="Z1526" s="41"/>
      <c r="AA1526" s="41"/>
      <c r="AB1526" s="41"/>
      <c r="AC1526" s="41"/>
      <c r="AD1526" s="41"/>
      <c r="AE1526" s="41"/>
      <c r="AR1526" s="218" t="s">
        <v>261</v>
      </c>
      <c r="AT1526" s="218" t="s">
        <v>147</v>
      </c>
      <c r="AU1526" s="218" t="s">
        <v>85</v>
      </c>
      <c r="AY1526" s="20" t="s">
        <v>145</v>
      </c>
      <c r="BE1526" s="219">
        <f>IF(N1526="základní",J1526,0)</f>
        <v>0</v>
      </c>
      <c r="BF1526" s="219">
        <f>IF(N1526="snížená",J1526,0)</f>
        <v>0</v>
      </c>
      <c r="BG1526" s="219">
        <f>IF(N1526="zákl. přenesená",J1526,0)</f>
        <v>0</v>
      </c>
      <c r="BH1526" s="219">
        <f>IF(N1526="sníž. přenesená",J1526,0)</f>
        <v>0</v>
      </c>
      <c r="BI1526" s="219">
        <f>IF(N1526="nulová",J1526,0)</f>
        <v>0</v>
      </c>
      <c r="BJ1526" s="20" t="s">
        <v>83</v>
      </c>
      <c r="BK1526" s="219">
        <f>ROUND(I1526*H1526,2)</f>
        <v>0</v>
      </c>
      <c r="BL1526" s="20" t="s">
        <v>261</v>
      </c>
      <c r="BM1526" s="218" t="s">
        <v>1830</v>
      </c>
    </row>
    <row r="1527" s="2" customFormat="1">
      <c r="A1527" s="41"/>
      <c r="B1527" s="42"/>
      <c r="C1527" s="43"/>
      <c r="D1527" s="220" t="s">
        <v>154</v>
      </c>
      <c r="E1527" s="43"/>
      <c r="F1527" s="221" t="s">
        <v>1831</v>
      </c>
      <c r="G1527" s="43"/>
      <c r="H1527" s="43"/>
      <c r="I1527" s="222"/>
      <c r="J1527" s="43"/>
      <c r="K1527" s="43"/>
      <c r="L1527" s="47"/>
      <c r="M1527" s="223"/>
      <c r="N1527" s="224"/>
      <c r="O1527" s="87"/>
      <c r="P1527" s="87"/>
      <c r="Q1527" s="87"/>
      <c r="R1527" s="87"/>
      <c r="S1527" s="87"/>
      <c r="T1527" s="88"/>
      <c r="U1527" s="41"/>
      <c r="V1527" s="41"/>
      <c r="W1527" s="41"/>
      <c r="X1527" s="41"/>
      <c r="Y1527" s="41"/>
      <c r="Z1527" s="41"/>
      <c r="AA1527" s="41"/>
      <c r="AB1527" s="41"/>
      <c r="AC1527" s="41"/>
      <c r="AD1527" s="41"/>
      <c r="AE1527" s="41"/>
      <c r="AT1527" s="20" t="s">
        <v>154</v>
      </c>
      <c r="AU1527" s="20" t="s">
        <v>85</v>
      </c>
    </row>
    <row r="1528" s="13" customFormat="1">
      <c r="A1528" s="13"/>
      <c r="B1528" s="225"/>
      <c r="C1528" s="226"/>
      <c r="D1528" s="227" t="s">
        <v>156</v>
      </c>
      <c r="E1528" s="228" t="s">
        <v>19</v>
      </c>
      <c r="F1528" s="229" t="s">
        <v>919</v>
      </c>
      <c r="G1528" s="226"/>
      <c r="H1528" s="228" t="s">
        <v>19</v>
      </c>
      <c r="I1528" s="230"/>
      <c r="J1528" s="226"/>
      <c r="K1528" s="226"/>
      <c r="L1528" s="231"/>
      <c r="M1528" s="232"/>
      <c r="N1528" s="233"/>
      <c r="O1528" s="233"/>
      <c r="P1528" s="233"/>
      <c r="Q1528" s="233"/>
      <c r="R1528" s="233"/>
      <c r="S1528" s="233"/>
      <c r="T1528" s="234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5" t="s">
        <v>156</v>
      </c>
      <c r="AU1528" s="235" t="s">
        <v>85</v>
      </c>
      <c r="AV1528" s="13" t="s">
        <v>83</v>
      </c>
      <c r="AW1528" s="13" t="s">
        <v>37</v>
      </c>
      <c r="AX1528" s="13" t="s">
        <v>75</v>
      </c>
      <c r="AY1528" s="235" t="s">
        <v>145</v>
      </c>
    </row>
    <row r="1529" s="14" customFormat="1">
      <c r="A1529" s="14"/>
      <c r="B1529" s="236"/>
      <c r="C1529" s="237"/>
      <c r="D1529" s="227" t="s">
        <v>156</v>
      </c>
      <c r="E1529" s="238" t="s">
        <v>19</v>
      </c>
      <c r="F1529" s="239" t="s">
        <v>83</v>
      </c>
      <c r="G1529" s="237"/>
      <c r="H1529" s="240">
        <v>1</v>
      </c>
      <c r="I1529" s="241"/>
      <c r="J1529" s="237"/>
      <c r="K1529" s="237"/>
      <c r="L1529" s="242"/>
      <c r="M1529" s="243"/>
      <c r="N1529" s="244"/>
      <c r="O1529" s="244"/>
      <c r="P1529" s="244"/>
      <c r="Q1529" s="244"/>
      <c r="R1529" s="244"/>
      <c r="S1529" s="244"/>
      <c r="T1529" s="245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46" t="s">
        <v>156</v>
      </c>
      <c r="AU1529" s="246" t="s">
        <v>85</v>
      </c>
      <c r="AV1529" s="14" t="s">
        <v>85</v>
      </c>
      <c r="AW1529" s="14" t="s">
        <v>37</v>
      </c>
      <c r="AX1529" s="14" t="s">
        <v>75</v>
      </c>
      <c r="AY1529" s="246" t="s">
        <v>145</v>
      </c>
    </row>
    <row r="1530" s="13" customFormat="1">
      <c r="A1530" s="13"/>
      <c r="B1530" s="225"/>
      <c r="C1530" s="226"/>
      <c r="D1530" s="227" t="s">
        <v>156</v>
      </c>
      <c r="E1530" s="228" t="s">
        <v>19</v>
      </c>
      <c r="F1530" s="229" t="s">
        <v>1832</v>
      </c>
      <c r="G1530" s="226"/>
      <c r="H1530" s="228" t="s">
        <v>19</v>
      </c>
      <c r="I1530" s="230"/>
      <c r="J1530" s="226"/>
      <c r="K1530" s="226"/>
      <c r="L1530" s="231"/>
      <c r="M1530" s="232"/>
      <c r="N1530" s="233"/>
      <c r="O1530" s="233"/>
      <c r="P1530" s="233"/>
      <c r="Q1530" s="233"/>
      <c r="R1530" s="233"/>
      <c r="S1530" s="233"/>
      <c r="T1530" s="234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5" t="s">
        <v>156</v>
      </c>
      <c r="AU1530" s="235" t="s">
        <v>85</v>
      </c>
      <c r="AV1530" s="13" t="s">
        <v>83</v>
      </c>
      <c r="AW1530" s="13" t="s">
        <v>37</v>
      </c>
      <c r="AX1530" s="13" t="s">
        <v>75</v>
      </c>
      <c r="AY1530" s="235" t="s">
        <v>145</v>
      </c>
    </row>
    <row r="1531" s="14" customFormat="1">
      <c r="A1531" s="14"/>
      <c r="B1531" s="236"/>
      <c r="C1531" s="237"/>
      <c r="D1531" s="227" t="s">
        <v>156</v>
      </c>
      <c r="E1531" s="238" t="s">
        <v>19</v>
      </c>
      <c r="F1531" s="239" t="s">
        <v>83</v>
      </c>
      <c r="G1531" s="237"/>
      <c r="H1531" s="240">
        <v>1</v>
      </c>
      <c r="I1531" s="241"/>
      <c r="J1531" s="237"/>
      <c r="K1531" s="237"/>
      <c r="L1531" s="242"/>
      <c r="M1531" s="243"/>
      <c r="N1531" s="244"/>
      <c r="O1531" s="244"/>
      <c r="P1531" s="244"/>
      <c r="Q1531" s="244"/>
      <c r="R1531" s="244"/>
      <c r="S1531" s="244"/>
      <c r="T1531" s="245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46" t="s">
        <v>156</v>
      </c>
      <c r="AU1531" s="246" t="s">
        <v>85</v>
      </c>
      <c r="AV1531" s="14" t="s">
        <v>85</v>
      </c>
      <c r="AW1531" s="14" t="s">
        <v>37</v>
      </c>
      <c r="AX1531" s="14" t="s">
        <v>75</v>
      </c>
      <c r="AY1531" s="246" t="s">
        <v>145</v>
      </c>
    </row>
    <row r="1532" s="16" customFormat="1">
      <c r="A1532" s="16"/>
      <c r="B1532" s="258"/>
      <c r="C1532" s="259"/>
      <c r="D1532" s="227" t="s">
        <v>156</v>
      </c>
      <c r="E1532" s="260" t="s">
        <v>19</v>
      </c>
      <c r="F1532" s="261" t="s">
        <v>166</v>
      </c>
      <c r="G1532" s="259"/>
      <c r="H1532" s="262">
        <v>2</v>
      </c>
      <c r="I1532" s="263"/>
      <c r="J1532" s="259"/>
      <c r="K1532" s="259"/>
      <c r="L1532" s="264"/>
      <c r="M1532" s="265"/>
      <c r="N1532" s="266"/>
      <c r="O1532" s="266"/>
      <c r="P1532" s="266"/>
      <c r="Q1532" s="266"/>
      <c r="R1532" s="266"/>
      <c r="S1532" s="266"/>
      <c r="T1532" s="267"/>
      <c r="U1532" s="16"/>
      <c r="V1532" s="16"/>
      <c r="W1532" s="16"/>
      <c r="X1532" s="16"/>
      <c r="Y1532" s="16"/>
      <c r="Z1532" s="16"/>
      <c r="AA1532" s="16"/>
      <c r="AB1532" s="16"/>
      <c r="AC1532" s="16"/>
      <c r="AD1532" s="16"/>
      <c r="AE1532" s="16"/>
      <c r="AT1532" s="268" t="s">
        <v>156</v>
      </c>
      <c r="AU1532" s="268" t="s">
        <v>85</v>
      </c>
      <c r="AV1532" s="16" t="s">
        <v>152</v>
      </c>
      <c r="AW1532" s="16" t="s">
        <v>37</v>
      </c>
      <c r="AX1532" s="16" t="s">
        <v>83</v>
      </c>
      <c r="AY1532" s="268" t="s">
        <v>145</v>
      </c>
    </row>
    <row r="1533" s="2" customFormat="1" ht="33" customHeight="1">
      <c r="A1533" s="41"/>
      <c r="B1533" s="42"/>
      <c r="C1533" s="207" t="s">
        <v>1833</v>
      </c>
      <c r="D1533" s="207" t="s">
        <v>147</v>
      </c>
      <c r="E1533" s="208" t="s">
        <v>1834</v>
      </c>
      <c r="F1533" s="209" t="s">
        <v>1835</v>
      </c>
      <c r="G1533" s="210" t="s">
        <v>916</v>
      </c>
      <c r="H1533" s="211">
        <v>1</v>
      </c>
      <c r="I1533" s="212"/>
      <c r="J1533" s="213">
        <f>ROUND(I1533*H1533,2)</f>
        <v>0</v>
      </c>
      <c r="K1533" s="209" t="s">
        <v>151</v>
      </c>
      <c r="L1533" s="47"/>
      <c r="M1533" s="214" t="s">
        <v>19</v>
      </c>
      <c r="N1533" s="215" t="s">
        <v>46</v>
      </c>
      <c r="O1533" s="87"/>
      <c r="P1533" s="216">
        <f>O1533*H1533</f>
        <v>0</v>
      </c>
      <c r="Q1533" s="216">
        <v>0</v>
      </c>
      <c r="R1533" s="216">
        <f>Q1533*H1533</f>
        <v>0</v>
      </c>
      <c r="S1533" s="216">
        <v>0</v>
      </c>
      <c r="T1533" s="217">
        <f>S1533*H1533</f>
        <v>0</v>
      </c>
      <c r="U1533" s="41"/>
      <c r="V1533" s="41"/>
      <c r="W1533" s="41"/>
      <c r="X1533" s="41"/>
      <c r="Y1533" s="41"/>
      <c r="Z1533" s="41"/>
      <c r="AA1533" s="41"/>
      <c r="AB1533" s="41"/>
      <c r="AC1533" s="41"/>
      <c r="AD1533" s="41"/>
      <c r="AE1533" s="41"/>
      <c r="AR1533" s="218" t="s">
        <v>261</v>
      </c>
      <c r="AT1533" s="218" t="s">
        <v>147</v>
      </c>
      <c r="AU1533" s="218" t="s">
        <v>85</v>
      </c>
      <c r="AY1533" s="20" t="s">
        <v>145</v>
      </c>
      <c r="BE1533" s="219">
        <f>IF(N1533="základní",J1533,0)</f>
        <v>0</v>
      </c>
      <c r="BF1533" s="219">
        <f>IF(N1533="snížená",J1533,0)</f>
        <v>0</v>
      </c>
      <c r="BG1533" s="219">
        <f>IF(N1533="zákl. přenesená",J1533,0)</f>
        <v>0</v>
      </c>
      <c r="BH1533" s="219">
        <f>IF(N1533="sníž. přenesená",J1533,0)</f>
        <v>0</v>
      </c>
      <c r="BI1533" s="219">
        <f>IF(N1533="nulová",J1533,0)</f>
        <v>0</v>
      </c>
      <c r="BJ1533" s="20" t="s">
        <v>83</v>
      </c>
      <c r="BK1533" s="219">
        <f>ROUND(I1533*H1533,2)</f>
        <v>0</v>
      </c>
      <c r="BL1533" s="20" t="s">
        <v>261</v>
      </c>
      <c r="BM1533" s="218" t="s">
        <v>1836</v>
      </c>
    </row>
    <row r="1534" s="2" customFormat="1">
      <c r="A1534" s="41"/>
      <c r="B1534" s="42"/>
      <c r="C1534" s="43"/>
      <c r="D1534" s="220" t="s">
        <v>154</v>
      </c>
      <c r="E1534" s="43"/>
      <c r="F1534" s="221" t="s">
        <v>1837</v>
      </c>
      <c r="G1534" s="43"/>
      <c r="H1534" s="43"/>
      <c r="I1534" s="222"/>
      <c r="J1534" s="43"/>
      <c r="K1534" s="43"/>
      <c r="L1534" s="47"/>
      <c r="M1534" s="223"/>
      <c r="N1534" s="224"/>
      <c r="O1534" s="87"/>
      <c r="P1534" s="87"/>
      <c r="Q1534" s="87"/>
      <c r="R1534" s="87"/>
      <c r="S1534" s="87"/>
      <c r="T1534" s="88"/>
      <c r="U1534" s="41"/>
      <c r="V1534" s="41"/>
      <c r="W1534" s="41"/>
      <c r="X1534" s="41"/>
      <c r="Y1534" s="41"/>
      <c r="Z1534" s="41"/>
      <c r="AA1534" s="41"/>
      <c r="AB1534" s="41"/>
      <c r="AC1534" s="41"/>
      <c r="AD1534" s="41"/>
      <c r="AE1534" s="41"/>
      <c r="AT1534" s="20" t="s">
        <v>154</v>
      </c>
      <c r="AU1534" s="20" t="s">
        <v>85</v>
      </c>
    </row>
    <row r="1535" s="13" customFormat="1">
      <c r="A1535" s="13"/>
      <c r="B1535" s="225"/>
      <c r="C1535" s="226"/>
      <c r="D1535" s="227" t="s">
        <v>156</v>
      </c>
      <c r="E1535" s="228" t="s">
        <v>19</v>
      </c>
      <c r="F1535" s="229" t="s">
        <v>1838</v>
      </c>
      <c r="G1535" s="226"/>
      <c r="H1535" s="228" t="s">
        <v>19</v>
      </c>
      <c r="I1535" s="230"/>
      <c r="J1535" s="226"/>
      <c r="K1535" s="226"/>
      <c r="L1535" s="231"/>
      <c r="M1535" s="232"/>
      <c r="N1535" s="233"/>
      <c r="O1535" s="233"/>
      <c r="P1535" s="233"/>
      <c r="Q1535" s="233"/>
      <c r="R1535" s="233"/>
      <c r="S1535" s="233"/>
      <c r="T1535" s="234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5" t="s">
        <v>156</v>
      </c>
      <c r="AU1535" s="235" t="s">
        <v>85</v>
      </c>
      <c r="AV1535" s="13" t="s">
        <v>83</v>
      </c>
      <c r="AW1535" s="13" t="s">
        <v>37</v>
      </c>
      <c r="AX1535" s="13" t="s">
        <v>75</v>
      </c>
      <c r="AY1535" s="235" t="s">
        <v>145</v>
      </c>
    </row>
    <row r="1536" s="14" customFormat="1">
      <c r="A1536" s="14"/>
      <c r="B1536" s="236"/>
      <c r="C1536" s="237"/>
      <c r="D1536" s="227" t="s">
        <v>156</v>
      </c>
      <c r="E1536" s="238" t="s">
        <v>19</v>
      </c>
      <c r="F1536" s="239" t="s">
        <v>83</v>
      </c>
      <c r="G1536" s="237"/>
      <c r="H1536" s="240">
        <v>1</v>
      </c>
      <c r="I1536" s="241"/>
      <c r="J1536" s="237"/>
      <c r="K1536" s="237"/>
      <c r="L1536" s="242"/>
      <c r="M1536" s="243"/>
      <c r="N1536" s="244"/>
      <c r="O1536" s="244"/>
      <c r="P1536" s="244"/>
      <c r="Q1536" s="244"/>
      <c r="R1536" s="244"/>
      <c r="S1536" s="244"/>
      <c r="T1536" s="245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46" t="s">
        <v>156</v>
      </c>
      <c r="AU1536" s="246" t="s">
        <v>85</v>
      </c>
      <c r="AV1536" s="14" t="s">
        <v>85</v>
      </c>
      <c r="AW1536" s="14" t="s">
        <v>37</v>
      </c>
      <c r="AX1536" s="14" t="s">
        <v>75</v>
      </c>
      <c r="AY1536" s="246" t="s">
        <v>145</v>
      </c>
    </row>
    <row r="1537" s="16" customFormat="1">
      <c r="A1537" s="16"/>
      <c r="B1537" s="258"/>
      <c r="C1537" s="259"/>
      <c r="D1537" s="227" t="s">
        <v>156</v>
      </c>
      <c r="E1537" s="260" t="s">
        <v>19</v>
      </c>
      <c r="F1537" s="261" t="s">
        <v>166</v>
      </c>
      <c r="G1537" s="259"/>
      <c r="H1537" s="262">
        <v>1</v>
      </c>
      <c r="I1537" s="263"/>
      <c r="J1537" s="259"/>
      <c r="K1537" s="259"/>
      <c r="L1537" s="264"/>
      <c r="M1537" s="265"/>
      <c r="N1537" s="266"/>
      <c r="O1537" s="266"/>
      <c r="P1537" s="266"/>
      <c r="Q1537" s="266"/>
      <c r="R1537" s="266"/>
      <c r="S1537" s="266"/>
      <c r="T1537" s="267"/>
      <c r="U1537" s="16"/>
      <c r="V1537" s="16"/>
      <c r="W1537" s="16"/>
      <c r="X1537" s="16"/>
      <c r="Y1537" s="16"/>
      <c r="Z1537" s="16"/>
      <c r="AA1537" s="16"/>
      <c r="AB1537" s="16"/>
      <c r="AC1537" s="16"/>
      <c r="AD1537" s="16"/>
      <c r="AE1537" s="16"/>
      <c r="AT1537" s="268" t="s">
        <v>156</v>
      </c>
      <c r="AU1537" s="268" t="s">
        <v>85</v>
      </c>
      <c r="AV1537" s="16" t="s">
        <v>152</v>
      </c>
      <c r="AW1537" s="16" t="s">
        <v>37</v>
      </c>
      <c r="AX1537" s="16" t="s">
        <v>83</v>
      </c>
      <c r="AY1537" s="268" t="s">
        <v>145</v>
      </c>
    </row>
    <row r="1538" s="2" customFormat="1" ht="33" customHeight="1">
      <c r="A1538" s="41"/>
      <c r="B1538" s="42"/>
      <c r="C1538" s="207" t="s">
        <v>1839</v>
      </c>
      <c r="D1538" s="207" t="s">
        <v>147</v>
      </c>
      <c r="E1538" s="208" t="s">
        <v>1840</v>
      </c>
      <c r="F1538" s="209" t="s">
        <v>1841</v>
      </c>
      <c r="G1538" s="210" t="s">
        <v>916</v>
      </c>
      <c r="H1538" s="211">
        <v>1</v>
      </c>
      <c r="I1538" s="212"/>
      <c r="J1538" s="213">
        <f>ROUND(I1538*H1538,2)</f>
        <v>0</v>
      </c>
      <c r="K1538" s="209" t="s">
        <v>151</v>
      </c>
      <c r="L1538" s="47"/>
      <c r="M1538" s="214" t="s">
        <v>19</v>
      </c>
      <c r="N1538" s="215" t="s">
        <v>46</v>
      </c>
      <c r="O1538" s="87"/>
      <c r="P1538" s="216">
        <f>O1538*H1538</f>
        <v>0</v>
      </c>
      <c r="Q1538" s="216">
        <v>0</v>
      </c>
      <c r="R1538" s="216">
        <f>Q1538*H1538</f>
        <v>0</v>
      </c>
      <c r="S1538" s="216">
        <v>0</v>
      </c>
      <c r="T1538" s="217">
        <f>S1538*H1538</f>
        <v>0</v>
      </c>
      <c r="U1538" s="41"/>
      <c r="V1538" s="41"/>
      <c r="W1538" s="41"/>
      <c r="X1538" s="41"/>
      <c r="Y1538" s="41"/>
      <c r="Z1538" s="41"/>
      <c r="AA1538" s="41"/>
      <c r="AB1538" s="41"/>
      <c r="AC1538" s="41"/>
      <c r="AD1538" s="41"/>
      <c r="AE1538" s="41"/>
      <c r="AR1538" s="218" t="s">
        <v>261</v>
      </c>
      <c r="AT1538" s="218" t="s">
        <v>147</v>
      </c>
      <c r="AU1538" s="218" t="s">
        <v>85</v>
      </c>
      <c r="AY1538" s="20" t="s">
        <v>145</v>
      </c>
      <c r="BE1538" s="219">
        <f>IF(N1538="základní",J1538,0)</f>
        <v>0</v>
      </c>
      <c r="BF1538" s="219">
        <f>IF(N1538="snížená",J1538,0)</f>
        <v>0</v>
      </c>
      <c r="BG1538" s="219">
        <f>IF(N1538="zákl. přenesená",J1538,0)</f>
        <v>0</v>
      </c>
      <c r="BH1538" s="219">
        <f>IF(N1538="sníž. přenesená",J1538,0)</f>
        <v>0</v>
      </c>
      <c r="BI1538" s="219">
        <f>IF(N1538="nulová",J1538,0)</f>
        <v>0</v>
      </c>
      <c r="BJ1538" s="20" t="s">
        <v>83</v>
      </c>
      <c r="BK1538" s="219">
        <f>ROUND(I1538*H1538,2)</f>
        <v>0</v>
      </c>
      <c r="BL1538" s="20" t="s">
        <v>261</v>
      </c>
      <c r="BM1538" s="218" t="s">
        <v>1842</v>
      </c>
    </row>
    <row r="1539" s="2" customFormat="1">
      <c r="A1539" s="41"/>
      <c r="B1539" s="42"/>
      <c r="C1539" s="43"/>
      <c r="D1539" s="220" t="s">
        <v>154</v>
      </c>
      <c r="E1539" s="43"/>
      <c r="F1539" s="221" t="s">
        <v>1843</v>
      </c>
      <c r="G1539" s="43"/>
      <c r="H1539" s="43"/>
      <c r="I1539" s="222"/>
      <c r="J1539" s="43"/>
      <c r="K1539" s="43"/>
      <c r="L1539" s="47"/>
      <c r="M1539" s="223"/>
      <c r="N1539" s="224"/>
      <c r="O1539" s="87"/>
      <c r="P1539" s="87"/>
      <c r="Q1539" s="87"/>
      <c r="R1539" s="87"/>
      <c r="S1539" s="87"/>
      <c r="T1539" s="88"/>
      <c r="U1539" s="41"/>
      <c r="V1539" s="41"/>
      <c r="W1539" s="41"/>
      <c r="X1539" s="41"/>
      <c r="Y1539" s="41"/>
      <c r="Z1539" s="41"/>
      <c r="AA1539" s="41"/>
      <c r="AB1539" s="41"/>
      <c r="AC1539" s="41"/>
      <c r="AD1539" s="41"/>
      <c r="AE1539" s="41"/>
      <c r="AT1539" s="20" t="s">
        <v>154</v>
      </c>
      <c r="AU1539" s="20" t="s">
        <v>85</v>
      </c>
    </row>
    <row r="1540" s="13" customFormat="1">
      <c r="A1540" s="13"/>
      <c r="B1540" s="225"/>
      <c r="C1540" s="226"/>
      <c r="D1540" s="227" t="s">
        <v>156</v>
      </c>
      <c r="E1540" s="228" t="s">
        <v>19</v>
      </c>
      <c r="F1540" s="229" t="s">
        <v>1844</v>
      </c>
      <c r="G1540" s="226"/>
      <c r="H1540" s="228" t="s">
        <v>19</v>
      </c>
      <c r="I1540" s="230"/>
      <c r="J1540" s="226"/>
      <c r="K1540" s="226"/>
      <c r="L1540" s="231"/>
      <c r="M1540" s="232"/>
      <c r="N1540" s="233"/>
      <c r="O1540" s="233"/>
      <c r="P1540" s="233"/>
      <c r="Q1540" s="233"/>
      <c r="R1540" s="233"/>
      <c r="S1540" s="233"/>
      <c r="T1540" s="234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5" t="s">
        <v>156</v>
      </c>
      <c r="AU1540" s="235" t="s">
        <v>85</v>
      </c>
      <c r="AV1540" s="13" t="s">
        <v>83</v>
      </c>
      <c r="AW1540" s="13" t="s">
        <v>37</v>
      </c>
      <c r="AX1540" s="13" t="s">
        <v>75</v>
      </c>
      <c r="AY1540" s="235" t="s">
        <v>145</v>
      </c>
    </row>
    <row r="1541" s="14" customFormat="1">
      <c r="A1541" s="14"/>
      <c r="B1541" s="236"/>
      <c r="C1541" s="237"/>
      <c r="D1541" s="227" t="s">
        <v>156</v>
      </c>
      <c r="E1541" s="238" t="s">
        <v>19</v>
      </c>
      <c r="F1541" s="239" t="s">
        <v>83</v>
      </c>
      <c r="G1541" s="237"/>
      <c r="H1541" s="240">
        <v>1</v>
      </c>
      <c r="I1541" s="241"/>
      <c r="J1541" s="237"/>
      <c r="K1541" s="237"/>
      <c r="L1541" s="242"/>
      <c r="M1541" s="243"/>
      <c r="N1541" s="244"/>
      <c r="O1541" s="244"/>
      <c r="P1541" s="244"/>
      <c r="Q1541" s="244"/>
      <c r="R1541" s="244"/>
      <c r="S1541" s="244"/>
      <c r="T1541" s="245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46" t="s">
        <v>156</v>
      </c>
      <c r="AU1541" s="246" t="s">
        <v>85</v>
      </c>
      <c r="AV1541" s="14" t="s">
        <v>85</v>
      </c>
      <c r="AW1541" s="14" t="s">
        <v>37</v>
      </c>
      <c r="AX1541" s="14" t="s">
        <v>75</v>
      </c>
      <c r="AY1541" s="246" t="s">
        <v>145</v>
      </c>
    </row>
    <row r="1542" s="16" customFormat="1">
      <c r="A1542" s="16"/>
      <c r="B1542" s="258"/>
      <c r="C1542" s="259"/>
      <c r="D1542" s="227" t="s">
        <v>156</v>
      </c>
      <c r="E1542" s="260" t="s">
        <v>19</v>
      </c>
      <c r="F1542" s="261" t="s">
        <v>166</v>
      </c>
      <c r="G1542" s="259"/>
      <c r="H1542" s="262">
        <v>1</v>
      </c>
      <c r="I1542" s="263"/>
      <c r="J1542" s="259"/>
      <c r="K1542" s="259"/>
      <c r="L1542" s="264"/>
      <c r="M1542" s="265"/>
      <c r="N1542" s="266"/>
      <c r="O1542" s="266"/>
      <c r="P1542" s="266"/>
      <c r="Q1542" s="266"/>
      <c r="R1542" s="266"/>
      <c r="S1542" s="266"/>
      <c r="T1542" s="267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268" t="s">
        <v>156</v>
      </c>
      <c r="AU1542" s="268" t="s">
        <v>85</v>
      </c>
      <c r="AV1542" s="16" t="s">
        <v>152</v>
      </c>
      <c r="AW1542" s="16" t="s">
        <v>37</v>
      </c>
      <c r="AX1542" s="16" t="s">
        <v>83</v>
      </c>
      <c r="AY1542" s="268" t="s">
        <v>145</v>
      </c>
    </row>
    <row r="1543" s="2" customFormat="1" ht="44.25" customHeight="1">
      <c r="A1543" s="41"/>
      <c r="B1543" s="42"/>
      <c r="C1543" s="207" t="s">
        <v>1845</v>
      </c>
      <c r="D1543" s="207" t="s">
        <v>147</v>
      </c>
      <c r="E1543" s="208" t="s">
        <v>1846</v>
      </c>
      <c r="F1543" s="209" t="s">
        <v>1847</v>
      </c>
      <c r="G1543" s="210" t="s">
        <v>916</v>
      </c>
      <c r="H1543" s="211">
        <v>1</v>
      </c>
      <c r="I1543" s="212"/>
      <c r="J1543" s="213">
        <f>ROUND(I1543*H1543,2)</f>
        <v>0</v>
      </c>
      <c r="K1543" s="209" t="s">
        <v>151</v>
      </c>
      <c r="L1543" s="47"/>
      <c r="M1543" s="214" t="s">
        <v>19</v>
      </c>
      <c r="N1543" s="215" t="s">
        <v>46</v>
      </c>
      <c r="O1543" s="87"/>
      <c r="P1543" s="216">
        <f>O1543*H1543</f>
        <v>0</v>
      </c>
      <c r="Q1543" s="216">
        <v>0</v>
      </c>
      <c r="R1543" s="216">
        <f>Q1543*H1543</f>
        <v>0</v>
      </c>
      <c r="S1543" s="216">
        <v>0</v>
      </c>
      <c r="T1543" s="217">
        <f>S1543*H1543</f>
        <v>0</v>
      </c>
      <c r="U1543" s="41"/>
      <c r="V1543" s="41"/>
      <c r="W1543" s="41"/>
      <c r="X1543" s="41"/>
      <c r="Y1543" s="41"/>
      <c r="Z1543" s="41"/>
      <c r="AA1543" s="41"/>
      <c r="AB1543" s="41"/>
      <c r="AC1543" s="41"/>
      <c r="AD1543" s="41"/>
      <c r="AE1543" s="41"/>
      <c r="AR1543" s="218" t="s">
        <v>261</v>
      </c>
      <c r="AT1543" s="218" t="s">
        <v>147</v>
      </c>
      <c r="AU1543" s="218" t="s">
        <v>85</v>
      </c>
      <c r="AY1543" s="20" t="s">
        <v>145</v>
      </c>
      <c r="BE1543" s="219">
        <f>IF(N1543="základní",J1543,0)</f>
        <v>0</v>
      </c>
      <c r="BF1543" s="219">
        <f>IF(N1543="snížená",J1543,0)</f>
        <v>0</v>
      </c>
      <c r="BG1543" s="219">
        <f>IF(N1543="zákl. přenesená",J1543,0)</f>
        <v>0</v>
      </c>
      <c r="BH1543" s="219">
        <f>IF(N1543="sníž. přenesená",J1543,0)</f>
        <v>0</v>
      </c>
      <c r="BI1543" s="219">
        <f>IF(N1543="nulová",J1543,0)</f>
        <v>0</v>
      </c>
      <c r="BJ1543" s="20" t="s">
        <v>83</v>
      </c>
      <c r="BK1543" s="219">
        <f>ROUND(I1543*H1543,2)</f>
        <v>0</v>
      </c>
      <c r="BL1543" s="20" t="s">
        <v>261</v>
      </c>
      <c r="BM1543" s="218" t="s">
        <v>1848</v>
      </c>
    </row>
    <row r="1544" s="2" customFormat="1">
      <c r="A1544" s="41"/>
      <c r="B1544" s="42"/>
      <c r="C1544" s="43"/>
      <c r="D1544" s="220" t="s">
        <v>154</v>
      </c>
      <c r="E1544" s="43"/>
      <c r="F1544" s="221" t="s">
        <v>1849</v>
      </c>
      <c r="G1544" s="43"/>
      <c r="H1544" s="43"/>
      <c r="I1544" s="222"/>
      <c r="J1544" s="43"/>
      <c r="K1544" s="43"/>
      <c r="L1544" s="47"/>
      <c r="M1544" s="223"/>
      <c r="N1544" s="224"/>
      <c r="O1544" s="87"/>
      <c r="P1544" s="87"/>
      <c r="Q1544" s="87"/>
      <c r="R1544" s="87"/>
      <c r="S1544" s="87"/>
      <c r="T1544" s="88"/>
      <c r="U1544" s="41"/>
      <c r="V1544" s="41"/>
      <c r="W1544" s="41"/>
      <c r="X1544" s="41"/>
      <c r="Y1544" s="41"/>
      <c r="Z1544" s="41"/>
      <c r="AA1544" s="41"/>
      <c r="AB1544" s="41"/>
      <c r="AC1544" s="41"/>
      <c r="AD1544" s="41"/>
      <c r="AE1544" s="41"/>
      <c r="AT1544" s="20" t="s">
        <v>154</v>
      </c>
      <c r="AU1544" s="20" t="s">
        <v>85</v>
      </c>
    </row>
    <row r="1545" s="13" customFormat="1">
      <c r="A1545" s="13"/>
      <c r="B1545" s="225"/>
      <c r="C1545" s="226"/>
      <c r="D1545" s="227" t="s">
        <v>156</v>
      </c>
      <c r="E1545" s="228" t="s">
        <v>19</v>
      </c>
      <c r="F1545" s="229" t="s">
        <v>1850</v>
      </c>
      <c r="G1545" s="226"/>
      <c r="H1545" s="228" t="s">
        <v>19</v>
      </c>
      <c r="I1545" s="230"/>
      <c r="J1545" s="226"/>
      <c r="K1545" s="226"/>
      <c r="L1545" s="231"/>
      <c r="M1545" s="232"/>
      <c r="N1545" s="233"/>
      <c r="O1545" s="233"/>
      <c r="P1545" s="233"/>
      <c r="Q1545" s="233"/>
      <c r="R1545" s="233"/>
      <c r="S1545" s="233"/>
      <c r="T1545" s="234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5" t="s">
        <v>156</v>
      </c>
      <c r="AU1545" s="235" t="s">
        <v>85</v>
      </c>
      <c r="AV1545" s="13" t="s">
        <v>83</v>
      </c>
      <c r="AW1545" s="13" t="s">
        <v>37</v>
      </c>
      <c r="AX1545" s="13" t="s">
        <v>75</v>
      </c>
      <c r="AY1545" s="235" t="s">
        <v>145</v>
      </c>
    </row>
    <row r="1546" s="14" customFormat="1">
      <c r="A1546" s="14"/>
      <c r="B1546" s="236"/>
      <c r="C1546" s="237"/>
      <c r="D1546" s="227" t="s">
        <v>156</v>
      </c>
      <c r="E1546" s="238" t="s">
        <v>19</v>
      </c>
      <c r="F1546" s="239" t="s">
        <v>83</v>
      </c>
      <c r="G1546" s="237"/>
      <c r="H1546" s="240">
        <v>1</v>
      </c>
      <c r="I1546" s="241"/>
      <c r="J1546" s="237"/>
      <c r="K1546" s="237"/>
      <c r="L1546" s="242"/>
      <c r="M1546" s="243"/>
      <c r="N1546" s="244"/>
      <c r="O1546" s="244"/>
      <c r="P1546" s="244"/>
      <c r="Q1546" s="244"/>
      <c r="R1546" s="244"/>
      <c r="S1546" s="244"/>
      <c r="T1546" s="245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46" t="s">
        <v>156</v>
      </c>
      <c r="AU1546" s="246" t="s">
        <v>85</v>
      </c>
      <c r="AV1546" s="14" t="s">
        <v>85</v>
      </c>
      <c r="AW1546" s="14" t="s">
        <v>37</v>
      </c>
      <c r="AX1546" s="14" t="s">
        <v>75</v>
      </c>
      <c r="AY1546" s="246" t="s">
        <v>145</v>
      </c>
    </row>
    <row r="1547" s="16" customFormat="1">
      <c r="A1547" s="16"/>
      <c r="B1547" s="258"/>
      <c r="C1547" s="259"/>
      <c r="D1547" s="227" t="s">
        <v>156</v>
      </c>
      <c r="E1547" s="260" t="s">
        <v>19</v>
      </c>
      <c r="F1547" s="261" t="s">
        <v>166</v>
      </c>
      <c r="G1547" s="259"/>
      <c r="H1547" s="262">
        <v>1</v>
      </c>
      <c r="I1547" s="263"/>
      <c r="J1547" s="259"/>
      <c r="K1547" s="259"/>
      <c r="L1547" s="264"/>
      <c r="M1547" s="265"/>
      <c r="N1547" s="266"/>
      <c r="O1547" s="266"/>
      <c r="P1547" s="266"/>
      <c r="Q1547" s="266"/>
      <c r="R1547" s="266"/>
      <c r="S1547" s="266"/>
      <c r="T1547" s="267"/>
      <c r="U1547" s="16"/>
      <c r="V1547" s="16"/>
      <c r="W1547" s="16"/>
      <c r="X1547" s="16"/>
      <c r="Y1547" s="16"/>
      <c r="Z1547" s="16"/>
      <c r="AA1547" s="16"/>
      <c r="AB1547" s="16"/>
      <c r="AC1547" s="16"/>
      <c r="AD1547" s="16"/>
      <c r="AE1547" s="16"/>
      <c r="AT1547" s="268" t="s">
        <v>156</v>
      </c>
      <c r="AU1547" s="268" t="s">
        <v>85</v>
      </c>
      <c r="AV1547" s="16" t="s">
        <v>152</v>
      </c>
      <c r="AW1547" s="16" t="s">
        <v>37</v>
      </c>
      <c r="AX1547" s="16" t="s">
        <v>83</v>
      </c>
      <c r="AY1547" s="268" t="s">
        <v>145</v>
      </c>
    </row>
    <row r="1548" s="2" customFormat="1" ht="33" customHeight="1">
      <c r="A1548" s="41"/>
      <c r="B1548" s="42"/>
      <c r="C1548" s="207" t="s">
        <v>1851</v>
      </c>
      <c r="D1548" s="207" t="s">
        <v>147</v>
      </c>
      <c r="E1548" s="208" t="s">
        <v>1852</v>
      </c>
      <c r="F1548" s="209" t="s">
        <v>1853</v>
      </c>
      <c r="G1548" s="210" t="s">
        <v>916</v>
      </c>
      <c r="H1548" s="211">
        <v>1</v>
      </c>
      <c r="I1548" s="212"/>
      <c r="J1548" s="213">
        <f>ROUND(I1548*H1548,2)</f>
        <v>0</v>
      </c>
      <c r="K1548" s="209" t="s">
        <v>151</v>
      </c>
      <c r="L1548" s="47"/>
      <c r="M1548" s="214" t="s">
        <v>19</v>
      </c>
      <c r="N1548" s="215" t="s">
        <v>46</v>
      </c>
      <c r="O1548" s="87"/>
      <c r="P1548" s="216">
        <f>O1548*H1548</f>
        <v>0</v>
      </c>
      <c r="Q1548" s="216">
        <v>0</v>
      </c>
      <c r="R1548" s="216">
        <f>Q1548*H1548</f>
        <v>0</v>
      </c>
      <c r="S1548" s="216">
        <v>0</v>
      </c>
      <c r="T1548" s="217">
        <f>S1548*H1548</f>
        <v>0</v>
      </c>
      <c r="U1548" s="41"/>
      <c r="V1548" s="41"/>
      <c r="W1548" s="41"/>
      <c r="X1548" s="41"/>
      <c r="Y1548" s="41"/>
      <c r="Z1548" s="41"/>
      <c r="AA1548" s="41"/>
      <c r="AB1548" s="41"/>
      <c r="AC1548" s="41"/>
      <c r="AD1548" s="41"/>
      <c r="AE1548" s="41"/>
      <c r="AR1548" s="218" t="s">
        <v>261</v>
      </c>
      <c r="AT1548" s="218" t="s">
        <v>147</v>
      </c>
      <c r="AU1548" s="218" t="s">
        <v>85</v>
      </c>
      <c r="AY1548" s="20" t="s">
        <v>145</v>
      </c>
      <c r="BE1548" s="219">
        <f>IF(N1548="základní",J1548,0)</f>
        <v>0</v>
      </c>
      <c r="BF1548" s="219">
        <f>IF(N1548="snížená",J1548,0)</f>
        <v>0</v>
      </c>
      <c r="BG1548" s="219">
        <f>IF(N1548="zákl. přenesená",J1548,0)</f>
        <v>0</v>
      </c>
      <c r="BH1548" s="219">
        <f>IF(N1548="sníž. přenesená",J1548,0)</f>
        <v>0</v>
      </c>
      <c r="BI1548" s="219">
        <f>IF(N1548="nulová",J1548,0)</f>
        <v>0</v>
      </c>
      <c r="BJ1548" s="20" t="s">
        <v>83</v>
      </c>
      <c r="BK1548" s="219">
        <f>ROUND(I1548*H1548,2)</f>
        <v>0</v>
      </c>
      <c r="BL1548" s="20" t="s">
        <v>261</v>
      </c>
      <c r="BM1548" s="218" t="s">
        <v>1854</v>
      </c>
    </row>
    <row r="1549" s="2" customFormat="1">
      <c r="A1549" s="41"/>
      <c r="B1549" s="42"/>
      <c r="C1549" s="43"/>
      <c r="D1549" s="220" t="s">
        <v>154</v>
      </c>
      <c r="E1549" s="43"/>
      <c r="F1549" s="221" t="s">
        <v>1855</v>
      </c>
      <c r="G1549" s="43"/>
      <c r="H1549" s="43"/>
      <c r="I1549" s="222"/>
      <c r="J1549" s="43"/>
      <c r="K1549" s="43"/>
      <c r="L1549" s="47"/>
      <c r="M1549" s="223"/>
      <c r="N1549" s="224"/>
      <c r="O1549" s="87"/>
      <c r="P1549" s="87"/>
      <c r="Q1549" s="87"/>
      <c r="R1549" s="87"/>
      <c r="S1549" s="87"/>
      <c r="T1549" s="88"/>
      <c r="U1549" s="41"/>
      <c r="V1549" s="41"/>
      <c r="W1549" s="41"/>
      <c r="X1549" s="41"/>
      <c r="Y1549" s="41"/>
      <c r="Z1549" s="41"/>
      <c r="AA1549" s="41"/>
      <c r="AB1549" s="41"/>
      <c r="AC1549" s="41"/>
      <c r="AD1549" s="41"/>
      <c r="AE1549" s="41"/>
      <c r="AT1549" s="20" t="s">
        <v>154</v>
      </c>
      <c r="AU1549" s="20" t="s">
        <v>85</v>
      </c>
    </row>
    <row r="1550" s="13" customFormat="1">
      <c r="A1550" s="13"/>
      <c r="B1550" s="225"/>
      <c r="C1550" s="226"/>
      <c r="D1550" s="227" t="s">
        <v>156</v>
      </c>
      <c r="E1550" s="228" t="s">
        <v>19</v>
      </c>
      <c r="F1550" s="229" t="s">
        <v>1856</v>
      </c>
      <c r="G1550" s="226"/>
      <c r="H1550" s="228" t="s">
        <v>19</v>
      </c>
      <c r="I1550" s="230"/>
      <c r="J1550" s="226"/>
      <c r="K1550" s="226"/>
      <c r="L1550" s="231"/>
      <c r="M1550" s="232"/>
      <c r="N1550" s="233"/>
      <c r="O1550" s="233"/>
      <c r="P1550" s="233"/>
      <c r="Q1550" s="233"/>
      <c r="R1550" s="233"/>
      <c r="S1550" s="233"/>
      <c r="T1550" s="234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5" t="s">
        <v>156</v>
      </c>
      <c r="AU1550" s="235" t="s">
        <v>85</v>
      </c>
      <c r="AV1550" s="13" t="s">
        <v>83</v>
      </c>
      <c r="AW1550" s="13" t="s">
        <v>37</v>
      </c>
      <c r="AX1550" s="13" t="s">
        <v>75</v>
      </c>
      <c r="AY1550" s="235" t="s">
        <v>145</v>
      </c>
    </row>
    <row r="1551" s="14" customFormat="1">
      <c r="A1551" s="14"/>
      <c r="B1551" s="236"/>
      <c r="C1551" s="237"/>
      <c r="D1551" s="227" t="s">
        <v>156</v>
      </c>
      <c r="E1551" s="238" t="s">
        <v>19</v>
      </c>
      <c r="F1551" s="239" t="s">
        <v>83</v>
      </c>
      <c r="G1551" s="237"/>
      <c r="H1551" s="240">
        <v>1</v>
      </c>
      <c r="I1551" s="241"/>
      <c r="J1551" s="237"/>
      <c r="K1551" s="237"/>
      <c r="L1551" s="242"/>
      <c r="M1551" s="243"/>
      <c r="N1551" s="244"/>
      <c r="O1551" s="244"/>
      <c r="P1551" s="244"/>
      <c r="Q1551" s="244"/>
      <c r="R1551" s="244"/>
      <c r="S1551" s="244"/>
      <c r="T1551" s="245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46" t="s">
        <v>156</v>
      </c>
      <c r="AU1551" s="246" t="s">
        <v>85</v>
      </c>
      <c r="AV1551" s="14" t="s">
        <v>85</v>
      </c>
      <c r="AW1551" s="14" t="s">
        <v>37</v>
      </c>
      <c r="AX1551" s="14" t="s">
        <v>75</v>
      </c>
      <c r="AY1551" s="246" t="s">
        <v>145</v>
      </c>
    </row>
    <row r="1552" s="16" customFormat="1">
      <c r="A1552" s="16"/>
      <c r="B1552" s="258"/>
      <c r="C1552" s="259"/>
      <c r="D1552" s="227" t="s">
        <v>156</v>
      </c>
      <c r="E1552" s="260" t="s">
        <v>19</v>
      </c>
      <c r="F1552" s="261" t="s">
        <v>166</v>
      </c>
      <c r="G1552" s="259"/>
      <c r="H1552" s="262">
        <v>1</v>
      </c>
      <c r="I1552" s="263"/>
      <c r="J1552" s="259"/>
      <c r="K1552" s="259"/>
      <c r="L1552" s="264"/>
      <c r="M1552" s="265"/>
      <c r="N1552" s="266"/>
      <c r="O1552" s="266"/>
      <c r="P1552" s="266"/>
      <c r="Q1552" s="266"/>
      <c r="R1552" s="266"/>
      <c r="S1552" s="266"/>
      <c r="T1552" s="267"/>
      <c r="U1552" s="16"/>
      <c r="V1552" s="16"/>
      <c r="W1552" s="16"/>
      <c r="X1552" s="16"/>
      <c r="Y1552" s="16"/>
      <c r="Z1552" s="16"/>
      <c r="AA1552" s="16"/>
      <c r="AB1552" s="16"/>
      <c r="AC1552" s="16"/>
      <c r="AD1552" s="16"/>
      <c r="AE1552" s="16"/>
      <c r="AT1552" s="268" t="s">
        <v>156</v>
      </c>
      <c r="AU1552" s="268" t="s">
        <v>85</v>
      </c>
      <c r="AV1552" s="16" t="s">
        <v>152</v>
      </c>
      <c r="AW1552" s="16" t="s">
        <v>37</v>
      </c>
      <c r="AX1552" s="16" t="s">
        <v>83</v>
      </c>
      <c r="AY1552" s="268" t="s">
        <v>145</v>
      </c>
    </row>
    <row r="1553" s="2" customFormat="1" ht="37.8" customHeight="1">
      <c r="A1553" s="41"/>
      <c r="B1553" s="42"/>
      <c r="C1553" s="207" t="s">
        <v>1857</v>
      </c>
      <c r="D1553" s="207" t="s">
        <v>147</v>
      </c>
      <c r="E1553" s="208" t="s">
        <v>1858</v>
      </c>
      <c r="F1553" s="209" t="s">
        <v>1859</v>
      </c>
      <c r="G1553" s="210" t="s">
        <v>916</v>
      </c>
      <c r="H1553" s="211">
        <v>2</v>
      </c>
      <c r="I1553" s="212"/>
      <c r="J1553" s="213">
        <f>ROUND(I1553*H1553,2)</f>
        <v>0</v>
      </c>
      <c r="K1553" s="209" t="s">
        <v>151</v>
      </c>
      <c r="L1553" s="47"/>
      <c r="M1553" s="214" t="s">
        <v>19</v>
      </c>
      <c r="N1553" s="215" t="s">
        <v>46</v>
      </c>
      <c r="O1553" s="87"/>
      <c r="P1553" s="216">
        <f>O1553*H1553</f>
        <v>0</v>
      </c>
      <c r="Q1553" s="216">
        <v>0</v>
      </c>
      <c r="R1553" s="216">
        <f>Q1553*H1553</f>
        <v>0</v>
      </c>
      <c r="S1553" s="216">
        <v>0</v>
      </c>
      <c r="T1553" s="217">
        <f>S1553*H1553</f>
        <v>0</v>
      </c>
      <c r="U1553" s="41"/>
      <c r="V1553" s="41"/>
      <c r="W1553" s="41"/>
      <c r="X1553" s="41"/>
      <c r="Y1553" s="41"/>
      <c r="Z1553" s="41"/>
      <c r="AA1553" s="41"/>
      <c r="AB1553" s="41"/>
      <c r="AC1553" s="41"/>
      <c r="AD1553" s="41"/>
      <c r="AE1553" s="41"/>
      <c r="AR1553" s="218" t="s">
        <v>261</v>
      </c>
      <c r="AT1553" s="218" t="s">
        <v>147</v>
      </c>
      <c r="AU1553" s="218" t="s">
        <v>85</v>
      </c>
      <c r="AY1553" s="20" t="s">
        <v>145</v>
      </c>
      <c r="BE1553" s="219">
        <f>IF(N1553="základní",J1553,0)</f>
        <v>0</v>
      </c>
      <c r="BF1553" s="219">
        <f>IF(N1553="snížená",J1553,0)</f>
        <v>0</v>
      </c>
      <c r="BG1553" s="219">
        <f>IF(N1553="zákl. přenesená",J1553,0)</f>
        <v>0</v>
      </c>
      <c r="BH1553" s="219">
        <f>IF(N1553="sníž. přenesená",J1553,0)</f>
        <v>0</v>
      </c>
      <c r="BI1553" s="219">
        <f>IF(N1553="nulová",J1553,0)</f>
        <v>0</v>
      </c>
      <c r="BJ1553" s="20" t="s">
        <v>83</v>
      </c>
      <c r="BK1553" s="219">
        <f>ROUND(I1553*H1553,2)</f>
        <v>0</v>
      </c>
      <c r="BL1553" s="20" t="s">
        <v>261</v>
      </c>
      <c r="BM1553" s="218" t="s">
        <v>1860</v>
      </c>
    </row>
    <row r="1554" s="2" customFormat="1">
      <c r="A1554" s="41"/>
      <c r="B1554" s="42"/>
      <c r="C1554" s="43"/>
      <c r="D1554" s="220" t="s">
        <v>154</v>
      </c>
      <c r="E1554" s="43"/>
      <c r="F1554" s="221" t="s">
        <v>1861</v>
      </c>
      <c r="G1554" s="43"/>
      <c r="H1554" s="43"/>
      <c r="I1554" s="222"/>
      <c r="J1554" s="43"/>
      <c r="K1554" s="43"/>
      <c r="L1554" s="47"/>
      <c r="M1554" s="223"/>
      <c r="N1554" s="224"/>
      <c r="O1554" s="87"/>
      <c r="P1554" s="87"/>
      <c r="Q1554" s="87"/>
      <c r="R1554" s="87"/>
      <c r="S1554" s="87"/>
      <c r="T1554" s="88"/>
      <c r="U1554" s="41"/>
      <c r="V1554" s="41"/>
      <c r="W1554" s="41"/>
      <c r="X1554" s="41"/>
      <c r="Y1554" s="41"/>
      <c r="Z1554" s="41"/>
      <c r="AA1554" s="41"/>
      <c r="AB1554" s="41"/>
      <c r="AC1554" s="41"/>
      <c r="AD1554" s="41"/>
      <c r="AE1554" s="41"/>
      <c r="AT1554" s="20" t="s">
        <v>154</v>
      </c>
      <c r="AU1554" s="20" t="s">
        <v>85</v>
      </c>
    </row>
    <row r="1555" s="13" customFormat="1">
      <c r="A1555" s="13"/>
      <c r="B1555" s="225"/>
      <c r="C1555" s="226"/>
      <c r="D1555" s="227" t="s">
        <v>156</v>
      </c>
      <c r="E1555" s="228" t="s">
        <v>19</v>
      </c>
      <c r="F1555" s="229" t="s">
        <v>1862</v>
      </c>
      <c r="G1555" s="226"/>
      <c r="H1555" s="228" t="s">
        <v>19</v>
      </c>
      <c r="I1555" s="230"/>
      <c r="J1555" s="226"/>
      <c r="K1555" s="226"/>
      <c r="L1555" s="231"/>
      <c r="M1555" s="232"/>
      <c r="N1555" s="233"/>
      <c r="O1555" s="233"/>
      <c r="P1555" s="233"/>
      <c r="Q1555" s="233"/>
      <c r="R1555" s="233"/>
      <c r="S1555" s="233"/>
      <c r="T1555" s="234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5" t="s">
        <v>156</v>
      </c>
      <c r="AU1555" s="235" t="s">
        <v>85</v>
      </c>
      <c r="AV1555" s="13" t="s">
        <v>83</v>
      </c>
      <c r="AW1555" s="13" t="s">
        <v>37</v>
      </c>
      <c r="AX1555" s="13" t="s">
        <v>75</v>
      </c>
      <c r="AY1555" s="235" t="s">
        <v>145</v>
      </c>
    </row>
    <row r="1556" s="14" customFormat="1">
      <c r="A1556" s="14"/>
      <c r="B1556" s="236"/>
      <c r="C1556" s="237"/>
      <c r="D1556" s="227" t="s">
        <v>156</v>
      </c>
      <c r="E1556" s="238" t="s">
        <v>19</v>
      </c>
      <c r="F1556" s="239" t="s">
        <v>1247</v>
      </c>
      <c r="G1556" s="237"/>
      <c r="H1556" s="240">
        <v>2</v>
      </c>
      <c r="I1556" s="241"/>
      <c r="J1556" s="237"/>
      <c r="K1556" s="237"/>
      <c r="L1556" s="242"/>
      <c r="M1556" s="243"/>
      <c r="N1556" s="244"/>
      <c r="O1556" s="244"/>
      <c r="P1556" s="244"/>
      <c r="Q1556" s="244"/>
      <c r="R1556" s="244"/>
      <c r="S1556" s="244"/>
      <c r="T1556" s="245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46" t="s">
        <v>156</v>
      </c>
      <c r="AU1556" s="246" t="s">
        <v>85</v>
      </c>
      <c r="AV1556" s="14" t="s">
        <v>85</v>
      </c>
      <c r="AW1556" s="14" t="s">
        <v>37</v>
      </c>
      <c r="AX1556" s="14" t="s">
        <v>75</v>
      </c>
      <c r="AY1556" s="246" t="s">
        <v>145</v>
      </c>
    </row>
    <row r="1557" s="16" customFormat="1">
      <c r="A1557" s="16"/>
      <c r="B1557" s="258"/>
      <c r="C1557" s="259"/>
      <c r="D1557" s="227" t="s">
        <v>156</v>
      </c>
      <c r="E1557" s="260" t="s">
        <v>19</v>
      </c>
      <c r="F1557" s="261" t="s">
        <v>166</v>
      </c>
      <c r="G1557" s="259"/>
      <c r="H1557" s="262">
        <v>2</v>
      </c>
      <c r="I1557" s="263"/>
      <c r="J1557" s="259"/>
      <c r="K1557" s="259"/>
      <c r="L1557" s="264"/>
      <c r="M1557" s="265"/>
      <c r="N1557" s="266"/>
      <c r="O1557" s="266"/>
      <c r="P1557" s="266"/>
      <c r="Q1557" s="266"/>
      <c r="R1557" s="266"/>
      <c r="S1557" s="266"/>
      <c r="T1557" s="267"/>
      <c r="U1557" s="16"/>
      <c r="V1557" s="16"/>
      <c r="W1557" s="16"/>
      <c r="X1557" s="16"/>
      <c r="Y1557" s="16"/>
      <c r="Z1557" s="16"/>
      <c r="AA1557" s="16"/>
      <c r="AB1557" s="16"/>
      <c r="AC1557" s="16"/>
      <c r="AD1557" s="16"/>
      <c r="AE1557" s="16"/>
      <c r="AT1557" s="268" t="s">
        <v>156</v>
      </c>
      <c r="AU1557" s="268" t="s">
        <v>85</v>
      </c>
      <c r="AV1557" s="16" t="s">
        <v>152</v>
      </c>
      <c r="AW1557" s="16" t="s">
        <v>37</v>
      </c>
      <c r="AX1557" s="16" t="s">
        <v>83</v>
      </c>
      <c r="AY1557" s="268" t="s">
        <v>145</v>
      </c>
    </row>
    <row r="1558" s="2" customFormat="1" ht="44.25" customHeight="1">
      <c r="A1558" s="41"/>
      <c r="B1558" s="42"/>
      <c r="C1558" s="207" t="s">
        <v>1863</v>
      </c>
      <c r="D1558" s="207" t="s">
        <v>147</v>
      </c>
      <c r="E1558" s="208" t="s">
        <v>1864</v>
      </c>
      <c r="F1558" s="209" t="s">
        <v>1865</v>
      </c>
      <c r="G1558" s="210" t="s">
        <v>916</v>
      </c>
      <c r="H1558" s="211">
        <v>3</v>
      </c>
      <c r="I1558" s="212"/>
      <c r="J1558" s="213">
        <f>ROUND(I1558*H1558,2)</f>
        <v>0</v>
      </c>
      <c r="K1558" s="209" t="s">
        <v>151</v>
      </c>
      <c r="L1558" s="47"/>
      <c r="M1558" s="214" t="s">
        <v>19</v>
      </c>
      <c r="N1558" s="215" t="s">
        <v>46</v>
      </c>
      <c r="O1558" s="87"/>
      <c r="P1558" s="216">
        <f>O1558*H1558</f>
        <v>0</v>
      </c>
      <c r="Q1558" s="216">
        <v>0</v>
      </c>
      <c r="R1558" s="216">
        <f>Q1558*H1558</f>
        <v>0</v>
      </c>
      <c r="S1558" s="216">
        <v>0</v>
      </c>
      <c r="T1558" s="217">
        <f>S1558*H1558</f>
        <v>0</v>
      </c>
      <c r="U1558" s="41"/>
      <c r="V1558" s="41"/>
      <c r="W1558" s="41"/>
      <c r="X1558" s="41"/>
      <c r="Y1558" s="41"/>
      <c r="Z1558" s="41"/>
      <c r="AA1558" s="41"/>
      <c r="AB1558" s="41"/>
      <c r="AC1558" s="41"/>
      <c r="AD1558" s="41"/>
      <c r="AE1558" s="41"/>
      <c r="AR1558" s="218" t="s">
        <v>261</v>
      </c>
      <c r="AT1558" s="218" t="s">
        <v>147</v>
      </c>
      <c r="AU1558" s="218" t="s">
        <v>85</v>
      </c>
      <c r="AY1558" s="20" t="s">
        <v>145</v>
      </c>
      <c r="BE1558" s="219">
        <f>IF(N1558="základní",J1558,0)</f>
        <v>0</v>
      </c>
      <c r="BF1558" s="219">
        <f>IF(N1558="snížená",J1558,0)</f>
        <v>0</v>
      </c>
      <c r="BG1558" s="219">
        <f>IF(N1558="zákl. přenesená",J1558,0)</f>
        <v>0</v>
      </c>
      <c r="BH1558" s="219">
        <f>IF(N1558="sníž. přenesená",J1558,0)</f>
        <v>0</v>
      </c>
      <c r="BI1558" s="219">
        <f>IF(N1558="nulová",J1558,0)</f>
        <v>0</v>
      </c>
      <c r="BJ1558" s="20" t="s">
        <v>83</v>
      </c>
      <c r="BK1558" s="219">
        <f>ROUND(I1558*H1558,2)</f>
        <v>0</v>
      </c>
      <c r="BL1558" s="20" t="s">
        <v>261</v>
      </c>
      <c r="BM1558" s="218" t="s">
        <v>1866</v>
      </c>
    </row>
    <row r="1559" s="2" customFormat="1">
      <c r="A1559" s="41"/>
      <c r="B1559" s="42"/>
      <c r="C1559" s="43"/>
      <c r="D1559" s="220" t="s">
        <v>154</v>
      </c>
      <c r="E1559" s="43"/>
      <c r="F1559" s="221" t="s">
        <v>1867</v>
      </c>
      <c r="G1559" s="43"/>
      <c r="H1559" s="43"/>
      <c r="I1559" s="222"/>
      <c r="J1559" s="43"/>
      <c r="K1559" s="43"/>
      <c r="L1559" s="47"/>
      <c r="M1559" s="223"/>
      <c r="N1559" s="224"/>
      <c r="O1559" s="87"/>
      <c r="P1559" s="87"/>
      <c r="Q1559" s="87"/>
      <c r="R1559" s="87"/>
      <c r="S1559" s="87"/>
      <c r="T1559" s="88"/>
      <c r="U1559" s="41"/>
      <c r="V1559" s="41"/>
      <c r="W1559" s="41"/>
      <c r="X1559" s="41"/>
      <c r="Y1559" s="41"/>
      <c r="Z1559" s="41"/>
      <c r="AA1559" s="41"/>
      <c r="AB1559" s="41"/>
      <c r="AC1559" s="41"/>
      <c r="AD1559" s="41"/>
      <c r="AE1559" s="41"/>
      <c r="AT1559" s="20" t="s">
        <v>154</v>
      </c>
      <c r="AU1559" s="20" t="s">
        <v>85</v>
      </c>
    </row>
    <row r="1560" s="2" customFormat="1" ht="37.8" customHeight="1">
      <c r="A1560" s="41"/>
      <c r="B1560" s="42"/>
      <c r="C1560" s="207" t="s">
        <v>1868</v>
      </c>
      <c r="D1560" s="207" t="s">
        <v>147</v>
      </c>
      <c r="E1560" s="208" t="s">
        <v>1869</v>
      </c>
      <c r="F1560" s="209" t="s">
        <v>1870</v>
      </c>
      <c r="G1560" s="210" t="s">
        <v>916</v>
      </c>
      <c r="H1560" s="211">
        <v>1</v>
      </c>
      <c r="I1560" s="212"/>
      <c r="J1560" s="213">
        <f>ROUND(I1560*H1560,2)</f>
        <v>0</v>
      </c>
      <c r="K1560" s="209" t="s">
        <v>151</v>
      </c>
      <c r="L1560" s="47"/>
      <c r="M1560" s="214" t="s">
        <v>19</v>
      </c>
      <c r="N1560" s="215" t="s">
        <v>46</v>
      </c>
      <c r="O1560" s="87"/>
      <c r="P1560" s="216">
        <f>O1560*H1560</f>
        <v>0</v>
      </c>
      <c r="Q1560" s="216">
        <v>0</v>
      </c>
      <c r="R1560" s="216">
        <f>Q1560*H1560</f>
        <v>0</v>
      </c>
      <c r="S1560" s="216">
        <v>0</v>
      </c>
      <c r="T1560" s="217">
        <f>S1560*H1560</f>
        <v>0</v>
      </c>
      <c r="U1560" s="41"/>
      <c r="V1560" s="41"/>
      <c r="W1560" s="41"/>
      <c r="X1560" s="41"/>
      <c r="Y1560" s="41"/>
      <c r="Z1560" s="41"/>
      <c r="AA1560" s="41"/>
      <c r="AB1560" s="41"/>
      <c r="AC1560" s="41"/>
      <c r="AD1560" s="41"/>
      <c r="AE1560" s="41"/>
      <c r="AR1560" s="218" t="s">
        <v>261</v>
      </c>
      <c r="AT1560" s="218" t="s">
        <v>147</v>
      </c>
      <c r="AU1560" s="218" t="s">
        <v>85</v>
      </c>
      <c r="AY1560" s="20" t="s">
        <v>145</v>
      </c>
      <c r="BE1560" s="219">
        <f>IF(N1560="základní",J1560,0)</f>
        <v>0</v>
      </c>
      <c r="BF1560" s="219">
        <f>IF(N1560="snížená",J1560,0)</f>
        <v>0</v>
      </c>
      <c r="BG1560" s="219">
        <f>IF(N1560="zákl. přenesená",J1560,0)</f>
        <v>0</v>
      </c>
      <c r="BH1560" s="219">
        <f>IF(N1560="sníž. přenesená",J1560,0)</f>
        <v>0</v>
      </c>
      <c r="BI1560" s="219">
        <f>IF(N1560="nulová",J1560,0)</f>
        <v>0</v>
      </c>
      <c r="BJ1560" s="20" t="s">
        <v>83</v>
      </c>
      <c r="BK1560" s="219">
        <f>ROUND(I1560*H1560,2)</f>
        <v>0</v>
      </c>
      <c r="BL1560" s="20" t="s">
        <v>261</v>
      </c>
      <c r="BM1560" s="218" t="s">
        <v>1871</v>
      </c>
    </row>
    <row r="1561" s="2" customFormat="1">
      <c r="A1561" s="41"/>
      <c r="B1561" s="42"/>
      <c r="C1561" s="43"/>
      <c r="D1561" s="220" t="s">
        <v>154</v>
      </c>
      <c r="E1561" s="43"/>
      <c r="F1561" s="221" t="s">
        <v>1872</v>
      </c>
      <c r="G1561" s="43"/>
      <c r="H1561" s="43"/>
      <c r="I1561" s="222"/>
      <c r="J1561" s="43"/>
      <c r="K1561" s="43"/>
      <c r="L1561" s="47"/>
      <c r="M1561" s="223"/>
      <c r="N1561" s="224"/>
      <c r="O1561" s="87"/>
      <c r="P1561" s="87"/>
      <c r="Q1561" s="87"/>
      <c r="R1561" s="87"/>
      <c r="S1561" s="87"/>
      <c r="T1561" s="88"/>
      <c r="U1561" s="41"/>
      <c r="V1561" s="41"/>
      <c r="W1561" s="41"/>
      <c r="X1561" s="41"/>
      <c r="Y1561" s="41"/>
      <c r="Z1561" s="41"/>
      <c r="AA1561" s="41"/>
      <c r="AB1561" s="41"/>
      <c r="AC1561" s="41"/>
      <c r="AD1561" s="41"/>
      <c r="AE1561" s="41"/>
      <c r="AT1561" s="20" t="s">
        <v>154</v>
      </c>
      <c r="AU1561" s="20" t="s">
        <v>85</v>
      </c>
    </row>
    <row r="1562" s="13" customFormat="1">
      <c r="A1562" s="13"/>
      <c r="B1562" s="225"/>
      <c r="C1562" s="226"/>
      <c r="D1562" s="227" t="s">
        <v>156</v>
      </c>
      <c r="E1562" s="228" t="s">
        <v>19</v>
      </c>
      <c r="F1562" s="229" t="s">
        <v>266</v>
      </c>
      <c r="G1562" s="226"/>
      <c r="H1562" s="228" t="s">
        <v>19</v>
      </c>
      <c r="I1562" s="230"/>
      <c r="J1562" s="226"/>
      <c r="K1562" s="226"/>
      <c r="L1562" s="231"/>
      <c r="M1562" s="232"/>
      <c r="N1562" s="233"/>
      <c r="O1562" s="233"/>
      <c r="P1562" s="233"/>
      <c r="Q1562" s="233"/>
      <c r="R1562" s="233"/>
      <c r="S1562" s="233"/>
      <c r="T1562" s="234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5" t="s">
        <v>156</v>
      </c>
      <c r="AU1562" s="235" t="s">
        <v>85</v>
      </c>
      <c r="AV1562" s="13" t="s">
        <v>83</v>
      </c>
      <c r="AW1562" s="13" t="s">
        <v>37</v>
      </c>
      <c r="AX1562" s="13" t="s">
        <v>75</v>
      </c>
      <c r="AY1562" s="235" t="s">
        <v>145</v>
      </c>
    </row>
    <row r="1563" s="14" customFormat="1">
      <c r="A1563" s="14"/>
      <c r="B1563" s="236"/>
      <c r="C1563" s="237"/>
      <c r="D1563" s="227" t="s">
        <v>156</v>
      </c>
      <c r="E1563" s="238" t="s">
        <v>19</v>
      </c>
      <c r="F1563" s="239" t="s">
        <v>83</v>
      </c>
      <c r="G1563" s="237"/>
      <c r="H1563" s="240">
        <v>1</v>
      </c>
      <c r="I1563" s="241"/>
      <c r="J1563" s="237"/>
      <c r="K1563" s="237"/>
      <c r="L1563" s="242"/>
      <c r="M1563" s="243"/>
      <c r="N1563" s="244"/>
      <c r="O1563" s="244"/>
      <c r="P1563" s="244"/>
      <c r="Q1563" s="244"/>
      <c r="R1563" s="244"/>
      <c r="S1563" s="244"/>
      <c r="T1563" s="245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46" t="s">
        <v>156</v>
      </c>
      <c r="AU1563" s="246" t="s">
        <v>85</v>
      </c>
      <c r="AV1563" s="14" t="s">
        <v>85</v>
      </c>
      <c r="AW1563" s="14" t="s">
        <v>37</v>
      </c>
      <c r="AX1563" s="14" t="s">
        <v>75</v>
      </c>
      <c r="AY1563" s="246" t="s">
        <v>145</v>
      </c>
    </row>
    <row r="1564" s="16" customFormat="1">
      <c r="A1564" s="16"/>
      <c r="B1564" s="258"/>
      <c r="C1564" s="259"/>
      <c r="D1564" s="227" t="s">
        <v>156</v>
      </c>
      <c r="E1564" s="260" t="s">
        <v>19</v>
      </c>
      <c r="F1564" s="261" t="s">
        <v>166</v>
      </c>
      <c r="G1564" s="259"/>
      <c r="H1564" s="262">
        <v>1</v>
      </c>
      <c r="I1564" s="263"/>
      <c r="J1564" s="259"/>
      <c r="K1564" s="259"/>
      <c r="L1564" s="264"/>
      <c r="M1564" s="265"/>
      <c r="N1564" s="266"/>
      <c r="O1564" s="266"/>
      <c r="P1564" s="266"/>
      <c r="Q1564" s="266"/>
      <c r="R1564" s="266"/>
      <c r="S1564" s="266"/>
      <c r="T1564" s="267"/>
      <c r="U1564" s="16"/>
      <c r="V1564" s="16"/>
      <c r="W1564" s="16"/>
      <c r="X1564" s="16"/>
      <c r="Y1564" s="16"/>
      <c r="Z1564" s="16"/>
      <c r="AA1564" s="16"/>
      <c r="AB1564" s="16"/>
      <c r="AC1564" s="16"/>
      <c r="AD1564" s="16"/>
      <c r="AE1564" s="16"/>
      <c r="AT1564" s="268" t="s">
        <v>156</v>
      </c>
      <c r="AU1564" s="268" t="s">
        <v>85</v>
      </c>
      <c r="AV1564" s="16" t="s">
        <v>152</v>
      </c>
      <c r="AW1564" s="16" t="s">
        <v>37</v>
      </c>
      <c r="AX1564" s="16" t="s">
        <v>83</v>
      </c>
      <c r="AY1564" s="268" t="s">
        <v>145</v>
      </c>
    </row>
    <row r="1565" s="2" customFormat="1" ht="24.15" customHeight="1">
      <c r="A1565" s="41"/>
      <c r="B1565" s="42"/>
      <c r="C1565" s="207" t="s">
        <v>1873</v>
      </c>
      <c r="D1565" s="207" t="s">
        <v>147</v>
      </c>
      <c r="E1565" s="208" t="s">
        <v>1874</v>
      </c>
      <c r="F1565" s="209" t="s">
        <v>1875</v>
      </c>
      <c r="G1565" s="210" t="s">
        <v>916</v>
      </c>
      <c r="H1565" s="211">
        <v>2</v>
      </c>
      <c r="I1565" s="212"/>
      <c r="J1565" s="213">
        <f>ROUND(I1565*H1565,2)</f>
        <v>0</v>
      </c>
      <c r="K1565" s="209" t="s">
        <v>151</v>
      </c>
      <c r="L1565" s="47"/>
      <c r="M1565" s="214" t="s">
        <v>19</v>
      </c>
      <c r="N1565" s="215" t="s">
        <v>46</v>
      </c>
      <c r="O1565" s="87"/>
      <c r="P1565" s="216">
        <f>O1565*H1565</f>
        <v>0</v>
      </c>
      <c r="Q1565" s="216">
        <v>0</v>
      </c>
      <c r="R1565" s="216">
        <f>Q1565*H1565</f>
        <v>0</v>
      </c>
      <c r="S1565" s="216">
        <v>0</v>
      </c>
      <c r="T1565" s="217">
        <f>S1565*H1565</f>
        <v>0</v>
      </c>
      <c r="U1565" s="41"/>
      <c r="V1565" s="41"/>
      <c r="W1565" s="41"/>
      <c r="X1565" s="41"/>
      <c r="Y1565" s="41"/>
      <c r="Z1565" s="41"/>
      <c r="AA1565" s="41"/>
      <c r="AB1565" s="41"/>
      <c r="AC1565" s="41"/>
      <c r="AD1565" s="41"/>
      <c r="AE1565" s="41"/>
      <c r="AR1565" s="218" t="s">
        <v>261</v>
      </c>
      <c r="AT1565" s="218" t="s">
        <v>147</v>
      </c>
      <c r="AU1565" s="218" t="s">
        <v>85</v>
      </c>
      <c r="AY1565" s="20" t="s">
        <v>145</v>
      </c>
      <c r="BE1565" s="219">
        <f>IF(N1565="základní",J1565,0)</f>
        <v>0</v>
      </c>
      <c r="BF1565" s="219">
        <f>IF(N1565="snížená",J1565,0)</f>
        <v>0</v>
      </c>
      <c r="BG1565" s="219">
        <f>IF(N1565="zákl. přenesená",J1565,0)</f>
        <v>0</v>
      </c>
      <c r="BH1565" s="219">
        <f>IF(N1565="sníž. přenesená",J1565,0)</f>
        <v>0</v>
      </c>
      <c r="BI1565" s="219">
        <f>IF(N1565="nulová",J1565,0)</f>
        <v>0</v>
      </c>
      <c r="BJ1565" s="20" t="s">
        <v>83</v>
      </c>
      <c r="BK1565" s="219">
        <f>ROUND(I1565*H1565,2)</f>
        <v>0</v>
      </c>
      <c r="BL1565" s="20" t="s">
        <v>261</v>
      </c>
      <c r="BM1565" s="218" t="s">
        <v>1876</v>
      </c>
    </row>
    <row r="1566" s="2" customFormat="1">
      <c r="A1566" s="41"/>
      <c r="B1566" s="42"/>
      <c r="C1566" s="43"/>
      <c r="D1566" s="220" t="s">
        <v>154</v>
      </c>
      <c r="E1566" s="43"/>
      <c r="F1566" s="221" t="s">
        <v>1877</v>
      </c>
      <c r="G1566" s="43"/>
      <c r="H1566" s="43"/>
      <c r="I1566" s="222"/>
      <c r="J1566" s="43"/>
      <c r="K1566" s="43"/>
      <c r="L1566" s="47"/>
      <c r="M1566" s="223"/>
      <c r="N1566" s="224"/>
      <c r="O1566" s="87"/>
      <c r="P1566" s="87"/>
      <c r="Q1566" s="87"/>
      <c r="R1566" s="87"/>
      <c r="S1566" s="87"/>
      <c r="T1566" s="88"/>
      <c r="U1566" s="41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T1566" s="20" t="s">
        <v>154</v>
      </c>
      <c r="AU1566" s="20" t="s">
        <v>85</v>
      </c>
    </row>
    <row r="1567" s="2" customFormat="1" ht="49.05" customHeight="1">
      <c r="A1567" s="41"/>
      <c r="B1567" s="42"/>
      <c r="C1567" s="207" t="s">
        <v>1878</v>
      </c>
      <c r="D1567" s="207" t="s">
        <v>147</v>
      </c>
      <c r="E1567" s="208" t="s">
        <v>1879</v>
      </c>
      <c r="F1567" s="209" t="s">
        <v>1880</v>
      </c>
      <c r="G1567" s="210" t="s">
        <v>916</v>
      </c>
      <c r="H1567" s="211">
        <v>1</v>
      </c>
      <c r="I1567" s="212"/>
      <c r="J1567" s="213">
        <f>ROUND(I1567*H1567,2)</f>
        <v>0</v>
      </c>
      <c r="K1567" s="209" t="s">
        <v>151</v>
      </c>
      <c r="L1567" s="47"/>
      <c r="M1567" s="214" t="s">
        <v>19</v>
      </c>
      <c r="N1567" s="215" t="s">
        <v>46</v>
      </c>
      <c r="O1567" s="87"/>
      <c r="P1567" s="216">
        <f>O1567*H1567</f>
        <v>0</v>
      </c>
      <c r="Q1567" s="216">
        <v>0</v>
      </c>
      <c r="R1567" s="216">
        <f>Q1567*H1567</f>
        <v>0</v>
      </c>
      <c r="S1567" s="216">
        <v>0</v>
      </c>
      <c r="T1567" s="217">
        <f>S1567*H1567</f>
        <v>0</v>
      </c>
      <c r="U1567" s="41"/>
      <c r="V1567" s="41"/>
      <c r="W1567" s="41"/>
      <c r="X1567" s="41"/>
      <c r="Y1567" s="41"/>
      <c r="Z1567" s="41"/>
      <c r="AA1567" s="41"/>
      <c r="AB1567" s="41"/>
      <c r="AC1567" s="41"/>
      <c r="AD1567" s="41"/>
      <c r="AE1567" s="41"/>
      <c r="AR1567" s="218" t="s">
        <v>261</v>
      </c>
      <c r="AT1567" s="218" t="s">
        <v>147</v>
      </c>
      <c r="AU1567" s="218" t="s">
        <v>85</v>
      </c>
      <c r="AY1567" s="20" t="s">
        <v>145</v>
      </c>
      <c r="BE1567" s="219">
        <f>IF(N1567="základní",J1567,0)</f>
        <v>0</v>
      </c>
      <c r="BF1567" s="219">
        <f>IF(N1567="snížená",J1567,0)</f>
        <v>0</v>
      </c>
      <c r="BG1567" s="219">
        <f>IF(N1567="zákl. přenesená",J1567,0)</f>
        <v>0</v>
      </c>
      <c r="BH1567" s="219">
        <f>IF(N1567="sníž. přenesená",J1567,0)</f>
        <v>0</v>
      </c>
      <c r="BI1567" s="219">
        <f>IF(N1567="nulová",J1567,0)</f>
        <v>0</v>
      </c>
      <c r="BJ1567" s="20" t="s">
        <v>83</v>
      </c>
      <c r="BK1567" s="219">
        <f>ROUND(I1567*H1567,2)</f>
        <v>0</v>
      </c>
      <c r="BL1567" s="20" t="s">
        <v>261</v>
      </c>
      <c r="BM1567" s="218" t="s">
        <v>1881</v>
      </c>
    </row>
    <row r="1568" s="2" customFormat="1">
      <c r="A1568" s="41"/>
      <c r="B1568" s="42"/>
      <c r="C1568" s="43"/>
      <c r="D1568" s="220" t="s">
        <v>154</v>
      </c>
      <c r="E1568" s="43"/>
      <c r="F1568" s="221" t="s">
        <v>1882</v>
      </c>
      <c r="G1568" s="43"/>
      <c r="H1568" s="43"/>
      <c r="I1568" s="222"/>
      <c r="J1568" s="43"/>
      <c r="K1568" s="43"/>
      <c r="L1568" s="47"/>
      <c r="M1568" s="223"/>
      <c r="N1568" s="224"/>
      <c r="O1568" s="87"/>
      <c r="P1568" s="87"/>
      <c r="Q1568" s="87"/>
      <c r="R1568" s="87"/>
      <c r="S1568" s="87"/>
      <c r="T1568" s="88"/>
      <c r="U1568" s="41"/>
      <c r="V1568" s="41"/>
      <c r="W1568" s="41"/>
      <c r="X1568" s="41"/>
      <c r="Y1568" s="41"/>
      <c r="Z1568" s="41"/>
      <c r="AA1568" s="41"/>
      <c r="AB1568" s="41"/>
      <c r="AC1568" s="41"/>
      <c r="AD1568" s="41"/>
      <c r="AE1568" s="41"/>
      <c r="AT1568" s="20" t="s">
        <v>154</v>
      </c>
      <c r="AU1568" s="20" t="s">
        <v>85</v>
      </c>
    </row>
    <row r="1569" s="13" customFormat="1">
      <c r="A1569" s="13"/>
      <c r="B1569" s="225"/>
      <c r="C1569" s="226"/>
      <c r="D1569" s="227" t="s">
        <v>156</v>
      </c>
      <c r="E1569" s="228" t="s">
        <v>19</v>
      </c>
      <c r="F1569" s="229" t="s">
        <v>299</v>
      </c>
      <c r="G1569" s="226"/>
      <c r="H1569" s="228" t="s">
        <v>19</v>
      </c>
      <c r="I1569" s="230"/>
      <c r="J1569" s="226"/>
      <c r="K1569" s="226"/>
      <c r="L1569" s="231"/>
      <c r="M1569" s="232"/>
      <c r="N1569" s="233"/>
      <c r="O1569" s="233"/>
      <c r="P1569" s="233"/>
      <c r="Q1569" s="233"/>
      <c r="R1569" s="233"/>
      <c r="S1569" s="233"/>
      <c r="T1569" s="234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5" t="s">
        <v>156</v>
      </c>
      <c r="AU1569" s="235" t="s">
        <v>85</v>
      </c>
      <c r="AV1569" s="13" t="s">
        <v>83</v>
      </c>
      <c r="AW1569" s="13" t="s">
        <v>37</v>
      </c>
      <c r="AX1569" s="13" t="s">
        <v>75</v>
      </c>
      <c r="AY1569" s="235" t="s">
        <v>145</v>
      </c>
    </row>
    <row r="1570" s="14" customFormat="1">
      <c r="A1570" s="14"/>
      <c r="B1570" s="236"/>
      <c r="C1570" s="237"/>
      <c r="D1570" s="227" t="s">
        <v>156</v>
      </c>
      <c r="E1570" s="238" t="s">
        <v>19</v>
      </c>
      <c r="F1570" s="239" t="s">
        <v>83</v>
      </c>
      <c r="G1570" s="237"/>
      <c r="H1570" s="240">
        <v>1</v>
      </c>
      <c r="I1570" s="241"/>
      <c r="J1570" s="237"/>
      <c r="K1570" s="237"/>
      <c r="L1570" s="242"/>
      <c r="M1570" s="243"/>
      <c r="N1570" s="244"/>
      <c r="O1570" s="244"/>
      <c r="P1570" s="244"/>
      <c r="Q1570" s="244"/>
      <c r="R1570" s="244"/>
      <c r="S1570" s="244"/>
      <c r="T1570" s="245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46" t="s">
        <v>156</v>
      </c>
      <c r="AU1570" s="246" t="s">
        <v>85</v>
      </c>
      <c r="AV1570" s="14" t="s">
        <v>85</v>
      </c>
      <c r="AW1570" s="14" t="s">
        <v>37</v>
      </c>
      <c r="AX1570" s="14" t="s">
        <v>75</v>
      </c>
      <c r="AY1570" s="246" t="s">
        <v>145</v>
      </c>
    </row>
    <row r="1571" s="16" customFormat="1">
      <c r="A1571" s="16"/>
      <c r="B1571" s="258"/>
      <c r="C1571" s="259"/>
      <c r="D1571" s="227" t="s">
        <v>156</v>
      </c>
      <c r="E1571" s="260" t="s">
        <v>19</v>
      </c>
      <c r="F1571" s="261" t="s">
        <v>166</v>
      </c>
      <c r="G1571" s="259"/>
      <c r="H1571" s="262">
        <v>1</v>
      </c>
      <c r="I1571" s="263"/>
      <c r="J1571" s="259"/>
      <c r="K1571" s="259"/>
      <c r="L1571" s="264"/>
      <c r="M1571" s="265"/>
      <c r="N1571" s="266"/>
      <c r="O1571" s="266"/>
      <c r="P1571" s="266"/>
      <c r="Q1571" s="266"/>
      <c r="R1571" s="266"/>
      <c r="S1571" s="266"/>
      <c r="T1571" s="267"/>
      <c r="U1571" s="16"/>
      <c r="V1571" s="16"/>
      <c r="W1571" s="16"/>
      <c r="X1571" s="16"/>
      <c r="Y1571" s="16"/>
      <c r="Z1571" s="16"/>
      <c r="AA1571" s="16"/>
      <c r="AB1571" s="16"/>
      <c r="AC1571" s="16"/>
      <c r="AD1571" s="16"/>
      <c r="AE1571" s="16"/>
      <c r="AT1571" s="268" t="s">
        <v>156</v>
      </c>
      <c r="AU1571" s="268" t="s">
        <v>85</v>
      </c>
      <c r="AV1571" s="16" t="s">
        <v>152</v>
      </c>
      <c r="AW1571" s="16" t="s">
        <v>37</v>
      </c>
      <c r="AX1571" s="16" t="s">
        <v>83</v>
      </c>
      <c r="AY1571" s="268" t="s">
        <v>145</v>
      </c>
    </row>
    <row r="1572" s="2" customFormat="1" ht="24.15" customHeight="1">
      <c r="A1572" s="41"/>
      <c r="B1572" s="42"/>
      <c r="C1572" s="207" t="s">
        <v>1883</v>
      </c>
      <c r="D1572" s="207" t="s">
        <v>147</v>
      </c>
      <c r="E1572" s="208" t="s">
        <v>1884</v>
      </c>
      <c r="F1572" s="209" t="s">
        <v>1885</v>
      </c>
      <c r="G1572" s="210" t="s">
        <v>916</v>
      </c>
      <c r="H1572" s="211">
        <v>1</v>
      </c>
      <c r="I1572" s="212"/>
      <c r="J1572" s="213">
        <f>ROUND(I1572*H1572,2)</f>
        <v>0</v>
      </c>
      <c r="K1572" s="209" t="s">
        <v>151</v>
      </c>
      <c r="L1572" s="47"/>
      <c r="M1572" s="214" t="s">
        <v>19</v>
      </c>
      <c r="N1572" s="215" t="s">
        <v>46</v>
      </c>
      <c r="O1572" s="87"/>
      <c r="P1572" s="216">
        <f>O1572*H1572</f>
        <v>0</v>
      </c>
      <c r="Q1572" s="216">
        <v>0</v>
      </c>
      <c r="R1572" s="216">
        <f>Q1572*H1572</f>
        <v>0</v>
      </c>
      <c r="S1572" s="216">
        <v>0</v>
      </c>
      <c r="T1572" s="217">
        <f>S1572*H1572</f>
        <v>0</v>
      </c>
      <c r="U1572" s="41"/>
      <c r="V1572" s="41"/>
      <c r="W1572" s="41"/>
      <c r="X1572" s="41"/>
      <c r="Y1572" s="41"/>
      <c r="Z1572" s="41"/>
      <c r="AA1572" s="41"/>
      <c r="AB1572" s="41"/>
      <c r="AC1572" s="41"/>
      <c r="AD1572" s="41"/>
      <c r="AE1572" s="41"/>
      <c r="AR1572" s="218" t="s">
        <v>261</v>
      </c>
      <c r="AT1572" s="218" t="s">
        <v>147</v>
      </c>
      <c r="AU1572" s="218" t="s">
        <v>85</v>
      </c>
      <c r="AY1572" s="20" t="s">
        <v>145</v>
      </c>
      <c r="BE1572" s="219">
        <f>IF(N1572="základní",J1572,0)</f>
        <v>0</v>
      </c>
      <c r="BF1572" s="219">
        <f>IF(N1572="snížená",J1572,0)</f>
        <v>0</v>
      </c>
      <c r="BG1572" s="219">
        <f>IF(N1572="zákl. přenesená",J1572,0)</f>
        <v>0</v>
      </c>
      <c r="BH1572" s="219">
        <f>IF(N1572="sníž. přenesená",J1572,0)</f>
        <v>0</v>
      </c>
      <c r="BI1572" s="219">
        <f>IF(N1572="nulová",J1572,0)</f>
        <v>0</v>
      </c>
      <c r="BJ1572" s="20" t="s">
        <v>83</v>
      </c>
      <c r="BK1572" s="219">
        <f>ROUND(I1572*H1572,2)</f>
        <v>0</v>
      </c>
      <c r="BL1572" s="20" t="s">
        <v>261</v>
      </c>
      <c r="BM1572" s="218" t="s">
        <v>1886</v>
      </c>
    </row>
    <row r="1573" s="2" customFormat="1">
      <c r="A1573" s="41"/>
      <c r="B1573" s="42"/>
      <c r="C1573" s="43"/>
      <c r="D1573" s="220" t="s">
        <v>154</v>
      </c>
      <c r="E1573" s="43"/>
      <c r="F1573" s="221" t="s">
        <v>1887</v>
      </c>
      <c r="G1573" s="43"/>
      <c r="H1573" s="43"/>
      <c r="I1573" s="222"/>
      <c r="J1573" s="43"/>
      <c r="K1573" s="43"/>
      <c r="L1573" s="47"/>
      <c r="M1573" s="223"/>
      <c r="N1573" s="224"/>
      <c r="O1573" s="87"/>
      <c r="P1573" s="87"/>
      <c r="Q1573" s="87"/>
      <c r="R1573" s="87"/>
      <c r="S1573" s="87"/>
      <c r="T1573" s="88"/>
      <c r="U1573" s="41"/>
      <c r="V1573" s="41"/>
      <c r="W1573" s="41"/>
      <c r="X1573" s="41"/>
      <c r="Y1573" s="41"/>
      <c r="Z1573" s="41"/>
      <c r="AA1573" s="41"/>
      <c r="AB1573" s="41"/>
      <c r="AC1573" s="41"/>
      <c r="AD1573" s="41"/>
      <c r="AE1573" s="41"/>
      <c r="AT1573" s="20" t="s">
        <v>154</v>
      </c>
      <c r="AU1573" s="20" t="s">
        <v>85</v>
      </c>
    </row>
    <row r="1574" s="2" customFormat="1" ht="33" customHeight="1">
      <c r="A1574" s="41"/>
      <c r="B1574" s="42"/>
      <c r="C1574" s="207" t="s">
        <v>1888</v>
      </c>
      <c r="D1574" s="207" t="s">
        <v>147</v>
      </c>
      <c r="E1574" s="208" t="s">
        <v>1889</v>
      </c>
      <c r="F1574" s="209" t="s">
        <v>1890</v>
      </c>
      <c r="G1574" s="210" t="s">
        <v>916</v>
      </c>
      <c r="H1574" s="211">
        <v>1</v>
      </c>
      <c r="I1574" s="212"/>
      <c r="J1574" s="213">
        <f>ROUND(I1574*H1574,2)</f>
        <v>0</v>
      </c>
      <c r="K1574" s="209" t="s">
        <v>151</v>
      </c>
      <c r="L1574" s="47"/>
      <c r="M1574" s="214" t="s">
        <v>19</v>
      </c>
      <c r="N1574" s="215" t="s">
        <v>46</v>
      </c>
      <c r="O1574" s="87"/>
      <c r="P1574" s="216">
        <f>O1574*H1574</f>
        <v>0</v>
      </c>
      <c r="Q1574" s="216">
        <v>0</v>
      </c>
      <c r="R1574" s="216">
        <f>Q1574*H1574</f>
        <v>0</v>
      </c>
      <c r="S1574" s="216">
        <v>0</v>
      </c>
      <c r="T1574" s="217">
        <f>S1574*H1574</f>
        <v>0</v>
      </c>
      <c r="U1574" s="41"/>
      <c r="V1574" s="41"/>
      <c r="W1574" s="41"/>
      <c r="X1574" s="41"/>
      <c r="Y1574" s="41"/>
      <c r="Z1574" s="41"/>
      <c r="AA1574" s="41"/>
      <c r="AB1574" s="41"/>
      <c r="AC1574" s="41"/>
      <c r="AD1574" s="41"/>
      <c r="AE1574" s="41"/>
      <c r="AR1574" s="218" t="s">
        <v>261</v>
      </c>
      <c r="AT1574" s="218" t="s">
        <v>147</v>
      </c>
      <c r="AU1574" s="218" t="s">
        <v>85</v>
      </c>
      <c r="AY1574" s="20" t="s">
        <v>145</v>
      </c>
      <c r="BE1574" s="219">
        <f>IF(N1574="základní",J1574,0)</f>
        <v>0</v>
      </c>
      <c r="BF1574" s="219">
        <f>IF(N1574="snížená",J1574,0)</f>
        <v>0</v>
      </c>
      <c r="BG1574" s="219">
        <f>IF(N1574="zákl. přenesená",J1574,0)</f>
        <v>0</v>
      </c>
      <c r="BH1574" s="219">
        <f>IF(N1574="sníž. přenesená",J1574,0)</f>
        <v>0</v>
      </c>
      <c r="BI1574" s="219">
        <f>IF(N1574="nulová",J1574,0)</f>
        <v>0</v>
      </c>
      <c r="BJ1574" s="20" t="s">
        <v>83</v>
      </c>
      <c r="BK1574" s="219">
        <f>ROUND(I1574*H1574,2)</f>
        <v>0</v>
      </c>
      <c r="BL1574" s="20" t="s">
        <v>261</v>
      </c>
      <c r="BM1574" s="218" t="s">
        <v>1891</v>
      </c>
    </row>
    <row r="1575" s="2" customFormat="1">
      <c r="A1575" s="41"/>
      <c r="B1575" s="42"/>
      <c r="C1575" s="43"/>
      <c r="D1575" s="220" t="s">
        <v>154</v>
      </c>
      <c r="E1575" s="43"/>
      <c r="F1575" s="221" t="s">
        <v>1892</v>
      </c>
      <c r="G1575" s="43"/>
      <c r="H1575" s="43"/>
      <c r="I1575" s="222"/>
      <c r="J1575" s="43"/>
      <c r="K1575" s="43"/>
      <c r="L1575" s="47"/>
      <c r="M1575" s="223"/>
      <c r="N1575" s="224"/>
      <c r="O1575" s="87"/>
      <c r="P1575" s="87"/>
      <c r="Q1575" s="87"/>
      <c r="R1575" s="87"/>
      <c r="S1575" s="87"/>
      <c r="T1575" s="88"/>
      <c r="U1575" s="41"/>
      <c r="V1575" s="41"/>
      <c r="W1575" s="41"/>
      <c r="X1575" s="41"/>
      <c r="Y1575" s="41"/>
      <c r="Z1575" s="41"/>
      <c r="AA1575" s="41"/>
      <c r="AB1575" s="41"/>
      <c r="AC1575" s="41"/>
      <c r="AD1575" s="41"/>
      <c r="AE1575" s="41"/>
      <c r="AT1575" s="20" t="s">
        <v>154</v>
      </c>
      <c r="AU1575" s="20" t="s">
        <v>85</v>
      </c>
    </row>
    <row r="1576" s="13" customFormat="1">
      <c r="A1576" s="13"/>
      <c r="B1576" s="225"/>
      <c r="C1576" s="226"/>
      <c r="D1576" s="227" t="s">
        <v>156</v>
      </c>
      <c r="E1576" s="228" t="s">
        <v>19</v>
      </c>
      <c r="F1576" s="229" t="s">
        <v>413</v>
      </c>
      <c r="G1576" s="226"/>
      <c r="H1576" s="228" t="s">
        <v>19</v>
      </c>
      <c r="I1576" s="230"/>
      <c r="J1576" s="226"/>
      <c r="K1576" s="226"/>
      <c r="L1576" s="231"/>
      <c r="M1576" s="232"/>
      <c r="N1576" s="233"/>
      <c r="O1576" s="233"/>
      <c r="P1576" s="233"/>
      <c r="Q1576" s="233"/>
      <c r="R1576" s="233"/>
      <c r="S1576" s="233"/>
      <c r="T1576" s="234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5" t="s">
        <v>156</v>
      </c>
      <c r="AU1576" s="235" t="s">
        <v>85</v>
      </c>
      <c r="AV1576" s="13" t="s">
        <v>83</v>
      </c>
      <c r="AW1576" s="13" t="s">
        <v>37</v>
      </c>
      <c r="AX1576" s="13" t="s">
        <v>75</v>
      </c>
      <c r="AY1576" s="235" t="s">
        <v>145</v>
      </c>
    </row>
    <row r="1577" s="14" customFormat="1">
      <c r="A1577" s="14"/>
      <c r="B1577" s="236"/>
      <c r="C1577" s="237"/>
      <c r="D1577" s="227" t="s">
        <v>156</v>
      </c>
      <c r="E1577" s="238" t="s">
        <v>19</v>
      </c>
      <c r="F1577" s="239" t="s">
        <v>83</v>
      </c>
      <c r="G1577" s="237"/>
      <c r="H1577" s="240">
        <v>1</v>
      </c>
      <c r="I1577" s="241"/>
      <c r="J1577" s="237"/>
      <c r="K1577" s="237"/>
      <c r="L1577" s="242"/>
      <c r="M1577" s="243"/>
      <c r="N1577" s="244"/>
      <c r="O1577" s="244"/>
      <c r="P1577" s="244"/>
      <c r="Q1577" s="244"/>
      <c r="R1577" s="244"/>
      <c r="S1577" s="244"/>
      <c r="T1577" s="245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46" t="s">
        <v>156</v>
      </c>
      <c r="AU1577" s="246" t="s">
        <v>85</v>
      </c>
      <c r="AV1577" s="14" t="s">
        <v>85</v>
      </c>
      <c r="AW1577" s="14" t="s">
        <v>37</v>
      </c>
      <c r="AX1577" s="14" t="s">
        <v>75</v>
      </c>
      <c r="AY1577" s="246" t="s">
        <v>145</v>
      </c>
    </row>
    <row r="1578" s="16" customFormat="1">
      <c r="A1578" s="16"/>
      <c r="B1578" s="258"/>
      <c r="C1578" s="259"/>
      <c r="D1578" s="227" t="s">
        <v>156</v>
      </c>
      <c r="E1578" s="260" t="s">
        <v>19</v>
      </c>
      <c r="F1578" s="261" t="s">
        <v>166</v>
      </c>
      <c r="G1578" s="259"/>
      <c r="H1578" s="262">
        <v>1</v>
      </c>
      <c r="I1578" s="263"/>
      <c r="J1578" s="259"/>
      <c r="K1578" s="259"/>
      <c r="L1578" s="264"/>
      <c r="M1578" s="265"/>
      <c r="N1578" s="266"/>
      <c r="O1578" s="266"/>
      <c r="P1578" s="266"/>
      <c r="Q1578" s="266"/>
      <c r="R1578" s="266"/>
      <c r="S1578" s="266"/>
      <c r="T1578" s="267"/>
      <c r="U1578" s="16"/>
      <c r="V1578" s="16"/>
      <c r="W1578" s="16"/>
      <c r="X1578" s="16"/>
      <c r="Y1578" s="16"/>
      <c r="Z1578" s="16"/>
      <c r="AA1578" s="16"/>
      <c r="AB1578" s="16"/>
      <c r="AC1578" s="16"/>
      <c r="AD1578" s="16"/>
      <c r="AE1578" s="16"/>
      <c r="AT1578" s="268" t="s">
        <v>156</v>
      </c>
      <c r="AU1578" s="268" t="s">
        <v>85</v>
      </c>
      <c r="AV1578" s="16" t="s">
        <v>152</v>
      </c>
      <c r="AW1578" s="16" t="s">
        <v>37</v>
      </c>
      <c r="AX1578" s="16" t="s">
        <v>83</v>
      </c>
      <c r="AY1578" s="268" t="s">
        <v>145</v>
      </c>
    </row>
    <row r="1579" s="2" customFormat="1" ht="16.5" customHeight="1">
      <c r="A1579" s="41"/>
      <c r="B1579" s="42"/>
      <c r="C1579" s="207" t="s">
        <v>1893</v>
      </c>
      <c r="D1579" s="207" t="s">
        <v>147</v>
      </c>
      <c r="E1579" s="208" t="s">
        <v>1894</v>
      </c>
      <c r="F1579" s="209" t="s">
        <v>1895</v>
      </c>
      <c r="G1579" s="210" t="s">
        <v>240</v>
      </c>
      <c r="H1579" s="211">
        <v>1</v>
      </c>
      <c r="I1579" s="212"/>
      <c r="J1579" s="213">
        <f>ROUND(I1579*H1579,2)</f>
        <v>0</v>
      </c>
      <c r="K1579" s="209" t="s">
        <v>151</v>
      </c>
      <c r="L1579" s="47"/>
      <c r="M1579" s="214" t="s">
        <v>19</v>
      </c>
      <c r="N1579" s="215" t="s">
        <v>46</v>
      </c>
      <c r="O1579" s="87"/>
      <c r="P1579" s="216">
        <f>O1579*H1579</f>
        <v>0</v>
      </c>
      <c r="Q1579" s="216">
        <v>0.000264725</v>
      </c>
      <c r="R1579" s="216">
        <f>Q1579*H1579</f>
        <v>0.000264725</v>
      </c>
      <c r="S1579" s="216">
        <v>0</v>
      </c>
      <c r="T1579" s="217">
        <f>S1579*H1579</f>
        <v>0</v>
      </c>
      <c r="U1579" s="41"/>
      <c r="V1579" s="41"/>
      <c r="W1579" s="41"/>
      <c r="X1579" s="41"/>
      <c r="Y1579" s="41"/>
      <c r="Z1579" s="41"/>
      <c r="AA1579" s="41"/>
      <c r="AB1579" s="41"/>
      <c r="AC1579" s="41"/>
      <c r="AD1579" s="41"/>
      <c r="AE1579" s="41"/>
      <c r="AR1579" s="218" t="s">
        <v>261</v>
      </c>
      <c r="AT1579" s="218" t="s">
        <v>147</v>
      </c>
      <c r="AU1579" s="218" t="s">
        <v>85</v>
      </c>
      <c r="AY1579" s="20" t="s">
        <v>145</v>
      </c>
      <c r="BE1579" s="219">
        <f>IF(N1579="základní",J1579,0)</f>
        <v>0</v>
      </c>
      <c r="BF1579" s="219">
        <f>IF(N1579="snížená",J1579,0)</f>
        <v>0</v>
      </c>
      <c r="BG1579" s="219">
        <f>IF(N1579="zákl. přenesená",J1579,0)</f>
        <v>0</v>
      </c>
      <c r="BH1579" s="219">
        <f>IF(N1579="sníž. přenesená",J1579,0)</f>
        <v>0</v>
      </c>
      <c r="BI1579" s="219">
        <f>IF(N1579="nulová",J1579,0)</f>
        <v>0</v>
      </c>
      <c r="BJ1579" s="20" t="s">
        <v>83</v>
      </c>
      <c r="BK1579" s="219">
        <f>ROUND(I1579*H1579,2)</f>
        <v>0</v>
      </c>
      <c r="BL1579" s="20" t="s">
        <v>261</v>
      </c>
      <c r="BM1579" s="218" t="s">
        <v>1896</v>
      </c>
    </row>
    <row r="1580" s="2" customFormat="1">
      <c r="A1580" s="41"/>
      <c r="B1580" s="42"/>
      <c r="C1580" s="43"/>
      <c r="D1580" s="220" t="s">
        <v>154</v>
      </c>
      <c r="E1580" s="43"/>
      <c r="F1580" s="221" t="s">
        <v>1897</v>
      </c>
      <c r="G1580" s="43"/>
      <c r="H1580" s="43"/>
      <c r="I1580" s="222"/>
      <c r="J1580" s="43"/>
      <c r="K1580" s="43"/>
      <c r="L1580" s="47"/>
      <c r="M1580" s="223"/>
      <c r="N1580" s="224"/>
      <c r="O1580" s="87"/>
      <c r="P1580" s="87"/>
      <c r="Q1580" s="87"/>
      <c r="R1580" s="87"/>
      <c r="S1580" s="87"/>
      <c r="T1580" s="88"/>
      <c r="U1580" s="41"/>
      <c r="V1580" s="41"/>
      <c r="W1580" s="41"/>
      <c r="X1580" s="41"/>
      <c r="Y1580" s="41"/>
      <c r="Z1580" s="41"/>
      <c r="AA1580" s="41"/>
      <c r="AB1580" s="41"/>
      <c r="AC1580" s="41"/>
      <c r="AD1580" s="41"/>
      <c r="AE1580" s="41"/>
      <c r="AT1580" s="20" t="s">
        <v>154</v>
      </c>
      <c r="AU1580" s="20" t="s">
        <v>85</v>
      </c>
    </row>
    <row r="1581" s="13" customFormat="1">
      <c r="A1581" s="13"/>
      <c r="B1581" s="225"/>
      <c r="C1581" s="226"/>
      <c r="D1581" s="227" t="s">
        <v>156</v>
      </c>
      <c r="E1581" s="228" t="s">
        <v>19</v>
      </c>
      <c r="F1581" s="229" t="s">
        <v>299</v>
      </c>
      <c r="G1581" s="226"/>
      <c r="H1581" s="228" t="s">
        <v>19</v>
      </c>
      <c r="I1581" s="230"/>
      <c r="J1581" s="226"/>
      <c r="K1581" s="226"/>
      <c r="L1581" s="231"/>
      <c r="M1581" s="232"/>
      <c r="N1581" s="233"/>
      <c r="O1581" s="233"/>
      <c r="P1581" s="233"/>
      <c r="Q1581" s="233"/>
      <c r="R1581" s="233"/>
      <c r="S1581" s="233"/>
      <c r="T1581" s="234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5" t="s">
        <v>156</v>
      </c>
      <c r="AU1581" s="235" t="s">
        <v>85</v>
      </c>
      <c r="AV1581" s="13" t="s">
        <v>83</v>
      </c>
      <c r="AW1581" s="13" t="s">
        <v>37</v>
      </c>
      <c r="AX1581" s="13" t="s">
        <v>75</v>
      </c>
      <c r="AY1581" s="235" t="s">
        <v>145</v>
      </c>
    </row>
    <row r="1582" s="14" customFormat="1">
      <c r="A1582" s="14"/>
      <c r="B1582" s="236"/>
      <c r="C1582" s="237"/>
      <c r="D1582" s="227" t="s">
        <v>156</v>
      </c>
      <c r="E1582" s="238" t="s">
        <v>19</v>
      </c>
      <c r="F1582" s="239" t="s">
        <v>83</v>
      </c>
      <c r="G1582" s="237"/>
      <c r="H1582" s="240">
        <v>1</v>
      </c>
      <c r="I1582" s="241"/>
      <c r="J1582" s="237"/>
      <c r="K1582" s="237"/>
      <c r="L1582" s="242"/>
      <c r="M1582" s="243"/>
      <c r="N1582" s="244"/>
      <c r="O1582" s="244"/>
      <c r="P1582" s="244"/>
      <c r="Q1582" s="244"/>
      <c r="R1582" s="244"/>
      <c r="S1582" s="244"/>
      <c r="T1582" s="245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46" t="s">
        <v>156</v>
      </c>
      <c r="AU1582" s="246" t="s">
        <v>85</v>
      </c>
      <c r="AV1582" s="14" t="s">
        <v>85</v>
      </c>
      <c r="AW1582" s="14" t="s">
        <v>37</v>
      </c>
      <c r="AX1582" s="14" t="s">
        <v>75</v>
      </c>
      <c r="AY1582" s="246" t="s">
        <v>145</v>
      </c>
    </row>
    <row r="1583" s="16" customFormat="1">
      <c r="A1583" s="16"/>
      <c r="B1583" s="258"/>
      <c r="C1583" s="259"/>
      <c r="D1583" s="227" t="s">
        <v>156</v>
      </c>
      <c r="E1583" s="260" t="s">
        <v>19</v>
      </c>
      <c r="F1583" s="261" t="s">
        <v>166</v>
      </c>
      <c r="G1583" s="259"/>
      <c r="H1583" s="262">
        <v>1</v>
      </c>
      <c r="I1583" s="263"/>
      <c r="J1583" s="259"/>
      <c r="K1583" s="259"/>
      <c r="L1583" s="264"/>
      <c r="M1583" s="265"/>
      <c r="N1583" s="266"/>
      <c r="O1583" s="266"/>
      <c r="P1583" s="266"/>
      <c r="Q1583" s="266"/>
      <c r="R1583" s="266"/>
      <c r="S1583" s="266"/>
      <c r="T1583" s="267"/>
      <c r="U1583" s="16"/>
      <c r="V1583" s="16"/>
      <c r="W1583" s="16"/>
      <c r="X1583" s="16"/>
      <c r="Y1583" s="16"/>
      <c r="Z1583" s="16"/>
      <c r="AA1583" s="16"/>
      <c r="AB1583" s="16"/>
      <c r="AC1583" s="16"/>
      <c r="AD1583" s="16"/>
      <c r="AE1583" s="16"/>
      <c r="AT1583" s="268" t="s">
        <v>156</v>
      </c>
      <c r="AU1583" s="268" t="s">
        <v>85</v>
      </c>
      <c r="AV1583" s="16" t="s">
        <v>152</v>
      </c>
      <c r="AW1583" s="16" t="s">
        <v>37</v>
      </c>
      <c r="AX1583" s="16" t="s">
        <v>83</v>
      </c>
      <c r="AY1583" s="268" t="s">
        <v>145</v>
      </c>
    </row>
    <row r="1584" s="2" customFormat="1" ht="16.5" customHeight="1">
      <c r="A1584" s="41"/>
      <c r="B1584" s="42"/>
      <c r="C1584" s="269" t="s">
        <v>1898</v>
      </c>
      <c r="D1584" s="269" t="s">
        <v>223</v>
      </c>
      <c r="E1584" s="270" t="s">
        <v>1899</v>
      </c>
      <c r="F1584" s="271" t="s">
        <v>1900</v>
      </c>
      <c r="G1584" s="272" t="s">
        <v>916</v>
      </c>
      <c r="H1584" s="273">
        <v>1</v>
      </c>
      <c r="I1584" s="274"/>
      <c r="J1584" s="275">
        <f>ROUND(I1584*H1584,2)</f>
        <v>0</v>
      </c>
      <c r="K1584" s="271" t="s">
        <v>151</v>
      </c>
      <c r="L1584" s="276"/>
      <c r="M1584" s="277" t="s">
        <v>19</v>
      </c>
      <c r="N1584" s="278" t="s">
        <v>46</v>
      </c>
      <c r="O1584" s="87"/>
      <c r="P1584" s="216">
        <f>O1584*H1584</f>
        <v>0</v>
      </c>
      <c r="Q1584" s="216">
        <v>0.043060000000000001</v>
      </c>
      <c r="R1584" s="216">
        <f>Q1584*H1584</f>
        <v>0.043060000000000001</v>
      </c>
      <c r="S1584" s="216">
        <v>0</v>
      </c>
      <c r="T1584" s="217">
        <f>S1584*H1584</f>
        <v>0</v>
      </c>
      <c r="U1584" s="41"/>
      <c r="V1584" s="41"/>
      <c r="W1584" s="41"/>
      <c r="X1584" s="41"/>
      <c r="Y1584" s="41"/>
      <c r="Z1584" s="41"/>
      <c r="AA1584" s="41"/>
      <c r="AB1584" s="41"/>
      <c r="AC1584" s="41"/>
      <c r="AD1584" s="41"/>
      <c r="AE1584" s="41"/>
      <c r="AR1584" s="218" t="s">
        <v>391</v>
      </c>
      <c r="AT1584" s="218" t="s">
        <v>223</v>
      </c>
      <c r="AU1584" s="218" t="s">
        <v>85</v>
      </c>
      <c r="AY1584" s="20" t="s">
        <v>145</v>
      </c>
      <c r="BE1584" s="219">
        <f>IF(N1584="základní",J1584,0)</f>
        <v>0</v>
      </c>
      <c r="BF1584" s="219">
        <f>IF(N1584="snížená",J1584,0)</f>
        <v>0</v>
      </c>
      <c r="BG1584" s="219">
        <f>IF(N1584="zákl. přenesená",J1584,0)</f>
        <v>0</v>
      </c>
      <c r="BH1584" s="219">
        <f>IF(N1584="sníž. přenesená",J1584,0)</f>
        <v>0</v>
      </c>
      <c r="BI1584" s="219">
        <f>IF(N1584="nulová",J1584,0)</f>
        <v>0</v>
      </c>
      <c r="BJ1584" s="20" t="s">
        <v>83</v>
      </c>
      <c r="BK1584" s="219">
        <f>ROUND(I1584*H1584,2)</f>
        <v>0</v>
      </c>
      <c r="BL1584" s="20" t="s">
        <v>261</v>
      </c>
      <c r="BM1584" s="218" t="s">
        <v>1901</v>
      </c>
    </row>
    <row r="1585" s="2" customFormat="1" ht="24.15" customHeight="1">
      <c r="A1585" s="41"/>
      <c r="B1585" s="42"/>
      <c r="C1585" s="207" t="s">
        <v>1902</v>
      </c>
      <c r="D1585" s="207" t="s">
        <v>147</v>
      </c>
      <c r="E1585" s="208" t="s">
        <v>1903</v>
      </c>
      <c r="F1585" s="209" t="s">
        <v>1904</v>
      </c>
      <c r="G1585" s="210" t="s">
        <v>240</v>
      </c>
      <c r="H1585" s="211">
        <v>2</v>
      </c>
      <c r="I1585" s="212"/>
      <c r="J1585" s="213">
        <f>ROUND(I1585*H1585,2)</f>
        <v>0</v>
      </c>
      <c r="K1585" s="209" t="s">
        <v>151</v>
      </c>
      <c r="L1585" s="47"/>
      <c r="M1585" s="214" t="s">
        <v>19</v>
      </c>
      <c r="N1585" s="215" t="s">
        <v>46</v>
      </c>
      <c r="O1585" s="87"/>
      <c r="P1585" s="216">
        <f>O1585*H1585</f>
        <v>0</v>
      </c>
      <c r="Q1585" s="216">
        <v>0</v>
      </c>
      <c r="R1585" s="216">
        <f>Q1585*H1585</f>
        <v>0</v>
      </c>
      <c r="S1585" s="216">
        <v>0</v>
      </c>
      <c r="T1585" s="217">
        <f>S1585*H1585</f>
        <v>0</v>
      </c>
      <c r="U1585" s="41"/>
      <c r="V1585" s="41"/>
      <c r="W1585" s="41"/>
      <c r="X1585" s="41"/>
      <c r="Y1585" s="41"/>
      <c r="Z1585" s="41"/>
      <c r="AA1585" s="41"/>
      <c r="AB1585" s="41"/>
      <c r="AC1585" s="41"/>
      <c r="AD1585" s="41"/>
      <c r="AE1585" s="41"/>
      <c r="AR1585" s="218" t="s">
        <v>261</v>
      </c>
      <c r="AT1585" s="218" t="s">
        <v>147</v>
      </c>
      <c r="AU1585" s="218" t="s">
        <v>85</v>
      </c>
      <c r="AY1585" s="20" t="s">
        <v>145</v>
      </c>
      <c r="BE1585" s="219">
        <f>IF(N1585="základní",J1585,0)</f>
        <v>0</v>
      </c>
      <c r="BF1585" s="219">
        <f>IF(N1585="snížená",J1585,0)</f>
        <v>0</v>
      </c>
      <c r="BG1585" s="219">
        <f>IF(N1585="zákl. přenesená",J1585,0)</f>
        <v>0</v>
      </c>
      <c r="BH1585" s="219">
        <f>IF(N1585="sníž. přenesená",J1585,0)</f>
        <v>0</v>
      </c>
      <c r="BI1585" s="219">
        <f>IF(N1585="nulová",J1585,0)</f>
        <v>0</v>
      </c>
      <c r="BJ1585" s="20" t="s">
        <v>83</v>
      </c>
      <c r="BK1585" s="219">
        <f>ROUND(I1585*H1585,2)</f>
        <v>0</v>
      </c>
      <c r="BL1585" s="20" t="s">
        <v>261</v>
      </c>
      <c r="BM1585" s="218" t="s">
        <v>1905</v>
      </c>
    </row>
    <row r="1586" s="2" customFormat="1">
      <c r="A1586" s="41"/>
      <c r="B1586" s="42"/>
      <c r="C1586" s="43"/>
      <c r="D1586" s="220" t="s">
        <v>154</v>
      </c>
      <c r="E1586" s="43"/>
      <c r="F1586" s="221" t="s">
        <v>1906</v>
      </c>
      <c r="G1586" s="43"/>
      <c r="H1586" s="43"/>
      <c r="I1586" s="222"/>
      <c r="J1586" s="43"/>
      <c r="K1586" s="43"/>
      <c r="L1586" s="47"/>
      <c r="M1586" s="223"/>
      <c r="N1586" s="224"/>
      <c r="O1586" s="87"/>
      <c r="P1586" s="87"/>
      <c r="Q1586" s="87"/>
      <c r="R1586" s="87"/>
      <c r="S1586" s="87"/>
      <c r="T1586" s="88"/>
      <c r="U1586" s="41"/>
      <c r="V1586" s="41"/>
      <c r="W1586" s="41"/>
      <c r="X1586" s="41"/>
      <c r="Y1586" s="41"/>
      <c r="Z1586" s="41"/>
      <c r="AA1586" s="41"/>
      <c r="AB1586" s="41"/>
      <c r="AC1586" s="41"/>
      <c r="AD1586" s="41"/>
      <c r="AE1586" s="41"/>
      <c r="AT1586" s="20" t="s">
        <v>154</v>
      </c>
      <c r="AU1586" s="20" t="s">
        <v>85</v>
      </c>
    </row>
    <row r="1587" s="13" customFormat="1">
      <c r="A1587" s="13"/>
      <c r="B1587" s="225"/>
      <c r="C1587" s="226"/>
      <c r="D1587" s="227" t="s">
        <v>156</v>
      </c>
      <c r="E1587" s="228" t="s">
        <v>19</v>
      </c>
      <c r="F1587" s="229" t="s">
        <v>413</v>
      </c>
      <c r="G1587" s="226"/>
      <c r="H1587" s="228" t="s">
        <v>19</v>
      </c>
      <c r="I1587" s="230"/>
      <c r="J1587" s="226"/>
      <c r="K1587" s="226"/>
      <c r="L1587" s="231"/>
      <c r="M1587" s="232"/>
      <c r="N1587" s="233"/>
      <c r="O1587" s="233"/>
      <c r="P1587" s="233"/>
      <c r="Q1587" s="233"/>
      <c r="R1587" s="233"/>
      <c r="S1587" s="233"/>
      <c r="T1587" s="234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5" t="s">
        <v>156</v>
      </c>
      <c r="AU1587" s="235" t="s">
        <v>85</v>
      </c>
      <c r="AV1587" s="13" t="s">
        <v>83</v>
      </c>
      <c r="AW1587" s="13" t="s">
        <v>37</v>
      </c>
      <c r="AX1587" s="13" t="s">
        <v>75</v>
      </c>
      <c r="AY1587" s="235" t="s">
        <v>145</v>
      </c>
    </row>
    <row r="1588" s="14" customFormat="1">
      <c r="A1588" s="14"/>
      <c r="B1588" s="236"/>
      <c r="C1588" s="237"/>
      <c r="D1588" s="227" t="s">
        <v>156</v>
      </c>
      <c r="E1588" s="238" t="s">
        <v>19</v>
      </c>
      <c r="F1588" s="239" t="s">
        <v>83</v>
      </c>
      <c r="G1588" s="237"/>
      <c r="H1588" s="240">
        <v>1</v>
      </c>
      <c r="I1588" s="241"/>
      <c r="J1588" s="237"/>
      <c r="K1588" s="237"/>
      <c r="L1588" s="242"/>
      <c r="M1588" s="243"/>
      <c r="N1588" s="244"/>
      <c r="O1588" s="244"/>
      <c r="P1588" s="244"/>
      <c r="Q1588" s="244"/>
      <c r="R1588" s="244"/>
      <c r="S1588" s="244"/>
      <c r="T1588" s="245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46" t="s">
        <v>156</v>
      </c>
      <c r="AU1588" s="246" t="s">
        <v>85</v>
      </c>
      <c r="AV1588" s="14" t="s">
        <v>85</v>
      </c>
      <c r="AW1588" s="14" t="s">
        <v>37</v>
      </c>
      <c r="AX1588" s="14" t="s">
        <v>75</v>
      </c>
      <c r="AY1588" s="246" t="s">
        <v>145</v>
      </c>
    </row>
    <row r="1589" s="13" customFormat="1">
      <c r="A1589" s="13"/>
      <c r="B1589" s="225"/>
      <c r="C1589" s="226"/>
      <c r="D1589" s="227" t="s">
        <v>156</v>
      </c>
      <c r="E1589" s="228" t="s">
        <v>19</v>
      </c>
      <c r="F1589" s="229" t="s">
        <v>1907</v>
      </c>
      <c r="G1589" s="226"/>
      <c r="H1589" s="228" t="s">
        <v>19</v>
      </c>
      <c r="I1589" s="230"/>
      <c r="J1589" s="226"/>
      <c r="K1589" s="226"/>
      <c r="L1589" s="231"/>
      <c r="M1589" s="232"/>
      <c r="N1589" s="233"/>
      <c r="O1589" s="233"/>
      <c r="P1589" s="233"/>
      <c r="Q1589" s="233"/>
      <c r="R1589" s="233"/>
      <c r="S1589" s="233"/>
      <c r="T1589" s="234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5" t="s">
        <v>156</v>
      </c>
      <c r="AU1589" s="235" t="s">
        <v>85</v>
      </c>
      <c r="AV1589" s="13" t="s">
        <v>83</v>
      </c>
      <c r="AW1589" s="13" t="s">
        <v>37</v>
      </c>
      <c r="AX1589" s="13" t="s">
        <v>75</v>
      </c>
      <c r="AY1589" s="235" t="s">
        <v>145</v>
      </c>
    </row>
    <row r="1590" s="14" customFormat="1">
      <c r="A1590" s="14"/>
      <c r="B1590" s="236"/>
      <c r="C1590" s="237"/>
      <c r="D1590" s="227" t="s">
        <v>156</v>
      </c>
      <c r="E1590" s="238" t="s">
        <v>19</v>
      </c>
      <c r="F1590" s="239" t="s">
        <v>83</v>
      </c>
      <c r="G1590" s="237"/>
      <c r="H1590" s="240">
        <v>1</v>
      </c>
      <c r="I1590" s="241"/>
      <c r="J1590" s="237"/>
      <c r="K1590" s="237"/>
      <c r="L1590" s="242"/>
      <c r="M1590" s="243"/>
      <c r="N1590" s="244"/>
      <c r="O1590" s="244"/>
      <c r="P1590" s="244"/>
      <c r="Q1590" s="244"/>
      <c r="R1590" s="244"/>
      <c r="S1590" s="244"/>
      <c r="T1590" s="245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46" t="s">
        <v>156</v>
      </c>
      <c r="AU1590" s="246" t="s">
        <v>85</v>
      </c>
      <c r="AV1590" s="14" t="s">
        <v>85</v>
      </c>
      <c r="AW1590" s="14" t="s">
        <v>37</v>
      </c>
      <c r="AX1590" s="14" t="s">
        <v>75</v>
      </c>
      <c r="AY1590" s="246" t="s">
        <v>145</v>
      </c>
    </row>
    <row r="1591" s="16" customFormat="1">
      <c r="A1591" s="16"/>
      <c r="B1591" s="258"/>
      <c r="C1591" s="259"/>
      <c r="D1591" s="227" t="s">
        <v>156</v>
      </c>
      <c r="E1591" s="260" t="s">
        <v>19</v>
      </c>
      <c r="F1591" s="261" t="s">
        <v>166</v>
      </c>
      <c r="G1591" s="259"/>
      <c r="H1591" s="262">
        <v>2</v>
      </c>
      <c r="I1591" s="263"/>
      <c r="J1591" s="259"/>
      <c r="K1591" s="259"/>
      <c r="L1591" s="264"/>
      <c r="M1591" s="265"/>
      <c r="N1591" s="266"/>
      <c r="O1591" s="266"/>
      <c r="P1591" s="266"/>
      <c r="Q1591" s="266"/>
      <c r="R1591" s="266"/>
      <c r="S1591" s="266"/>
      <c r="T1591" s="267"/>
      <c r="U1591" s="16"/>
      <c r="V1591" s="16"/>
      <c r="W1591" s="16"/>
      <c r="X1591" s="16"/>
      <c r="Y1591" s="16"/>
      <c r="Z1591" s="16"/>
      <c r="AA1591" s="16"/>
      <c r="AB1591" s="16"/>
      <c r="AC1591" s="16"/>
      <c r="AD1591" s="16"/>
      <c r="AE1591" s="16"/>
      <c r="AT1591" s="268" t="s">
        <v>156</v>
      </c>
      <c r="AU1591" s="268" t="s">
        <v>85</v>
      </c>
      <c r="AV1591" s="16" t="s">
        <v>152</v>
      </c>
      <c r="AW1591" s="16" t="s">
        <v>37</v>
      </c>
      <c r="AX1591" s="16" t="s">
        <v>83</v>
      </c>
      <c r="AY1591" s="268" t="s">
        <v>145</v>
      </c>
    </row>
    <row r="1592" s="2" customFormat="1" ht="24.15" customHeight="1">
      <c r="A1592" s="41"/>
      <c r="B1592" s="42"/>
      <c r="C1592" s="269" t="s">
        <v>1908</v>
      </c>
      <c r="D1592" s="269" t="s">
        <v>223</v>
      </c>
      <c r="E1592" s="270" t="s">
        <v>1909</v>
      </c>
      <c r="F1592" s="271" t="s">
        <v>1910</v>
      </c>
      <c r="G1592" s="272" t="s">
        <v>240</v>
      </c>
      <c r="H1592" s="273">
        <v>2</v>
      </c>
      <c r="I1592" s="274"/>
      <c r="J1592" s="275">
        <f>ROUND(I1592*H1592,2)</f>
        <v>0</v>
      </c>
      <c r="K1592" s="271" t="s">
        <v>151</v>
      </c>
      <c r="L1592" s="276"/>
      <c r="M1592" s="277" t="s">
        <v>19</v>
      </c>
      <c r="N1592" s="278" t="s">
        <v>46</v>
      </c>
      <c r="O1592" s="87"/>
      <c r="P1592" s="216">
        <f>O1592*H1592</f>
        <v>0</v>
      </c>
      <c r="Q1592" s="216">
        <v>0.037999999999999999</v>
      </c>
      <c r="R1592" s="216">
        <f>Q1592*H1592</f>
        <v>0.075999999999999998</v>
      </c>
      <c r="S1592" s="216">
        <v>0</v>
      </c>
      <c r="T1592" s="217">
        <f>S1592*H1592</f>
        <v>0</v>
      </c>
      <c r="U1592" s="41"/>
      <c r="V1592" s="41"/>
      <c r="W1592" s="41"/>
      <c r="X1592" s="41"/>
      <c r="Y1592" s="41"/>
      <c r="Z1592" s="41"/>
      <c r="AA1592" s="41"/>
      <c r="AB1592" s="41"/>
      <c r="AC1592" s="41"/>
      <c r="AD1592" s="41"/>
      <c r="AE1592" s="41"/>
      <c r="AR1592" s="218" t="s">
        <v>391</v>
      </c>
      <c r="AT1592" s="218" t="s">
        <v>223</v>
      </c>
      <c r="AU1592" s="218" t="s">
        <v>85</v>
      </c>
      <c r="AY1592" s="20" t="s">
        <v>145</v>
      </c>
      <c r="BE1592" s="219">
        <f>IF(N1592="základní",J1592,0)</f>
        <v>0</v>
      </c>
      <c r="BF1592" s="219">
        <f>IF(N1592="snížená",J1592,0)</f>
        <v>0</v>
      </c>
      <c r="BG1592" s="219">
        <f>IF(N1592="zákl. přenesená",J1592,0)</f>
        <v>0</v>
      </c>
      <c r="BH1592" s="219">
        <f>IF(N1592="sníž. přenesená",J1592,0)</f>
        <v>0</v>
      </c>
      <c r="BI1592" s="219">
        <f>IF(N1592="nulová",J1592,0)</f>
        <v>0</v>
      </c>
      <c r="BJ1592" s="20" t="s">
        <v>83</v>
      </c>
      <c r="BK1592" s="219">
        <f>ROUND(I1592*H1592,2)</f>
        <v>0</v>
      </c>
      <c r="BL1592" s="20" t="s">
        <v>261</v>
      </c>
      <c r="BM1592" s="218" t="s">
        <v>1911</v>
      </c>
    </row>
    <row r="1593" s="2" customFormat="1" ht="24.15" customHeight="1">
      <c r="A1593" s="41"/>
      <c r="B1593" s="42"/>
      <c r="C1593" s="207" t="s">
        <v>1912</v>
      </c>
      <c r="D1593" s="207" t="s">
        <v>147</v>
      </c>
      <c r="E1593" s="208" t="s">
        <v>1913</v>
      </c>
      <c r="F1593" s="209" t="s">
        <v>1914</v>
      </c>
      <c r="G1593" s="210" t="s">
        <v>240</v>
      </c>
      <c r="H1593" s="211">
        <v>7</v>
      </c>
      <c r="I1593" s="212"/>
      <c r="J1593" s="213">
        <f>ROUND(I1593*H1593,2)</f>
        <v>0</v>
      </c>
      <c r="K1593" s="209" t="s">
        <v>151</v>
      </c>
      <c r="L1593" s="47"/>
      <c r="M1593" s="214" t="s">
        <v>19</v>
      </c>
      <c r="N1593" s="215" t="s">
        <v>46</v>
      </c>
      <c r="O1593" s="87"/>
      <c r="P1593" s="216">
        <f>O1593*H1593</f>
        <v>0</v>
      </c>
      <c r="Q1593" s="216">
        <v>0</v>
      </c>
      <c r="R1593" s="216">
        <f>Q1593*H1593</f>
        <v>0</v>
      </c>
      <c r="S1593" s="216">
        <v>0</v>
      </c>
      <c r="T1593" s="217">
        <f>S1593*H1593</f>
        <v>0</v>
      </c>
      <c r="U1593" s="41"/>
      <c r="V1593" s="41"/>
      <c r="W1593" s="41"/>
      <c r="X1593" s="41"/>
      <c r="Y1593" s="41"/>
      <c r="Z1593" s="41"/>
      <c r="AA1593" s="41"/>
      <c r="AB1593" s="41"/>
      <c r="AC1593" s="41"/>
      <c r="AD1593" s="41"/>
      <c r="AE1593" s="41"/>
      <c r="AR1593" s="218" t="s">
        <v>261</v>
      </c>
      <c r="AT1593" s="218" t="s">
        <v>147</v>
      </c>
      <c r="AU1593" s="218" t="s">
        <v>85</v>
      </c>
      <c r="AY1593" s="20" t="s">
        <v>145</v>
      </c>
      <c r="BE1593" s="219">
        <f>IF(N1593="základní",J1593,0)</f>
        <v>0</v>
      </c>
      <c r="BF1593" s="219">
        <f>IF(N1593="snížená",J1593,0)</f>
        <v>0</v>
      </c>
      <c r="BG1593" s="219">
        <f>IF(N1593="zákl. přenesená",J1593,0)</f>
        <v>0</v>
      </c>
      <c r="BH1593" s="219">
        <f>IF(N1593="sníž. přenesená",J1593,0)</f>
        <v>0</v>
      </c>
      <c r="BI1593" s="219">
        <f>IF(N1593="nulová",J1593,0)</f>
        <v>0</v>
      </c>
      <c r="BJ1593" s="20" t="s">
        <v>83</v>
      </c>
      <c r="BK1593" s="219">
        <f>ROUND(I1593*H1593,2)</f>
        <v>0</v>
      </c>
      <c r="BL1593" s="20" t="s">
        <v>261</v>
      </c>
      <c r="BM1593" s="218" t="s">
        <v>1915</v>
      </c>
    </row>
    <row r="1594" s="2" customFormat="1">
      <c r="A1594" s="41"/>
      <c r="B1594" s="42"/>
      <c r="C1594" s="43"/>
      <c r="D1594" s="220" t="s">
        <v>154</v>
      </c>
      <c r="E1594" s="43"/>
      <c r="F1594" s="221" t="s">
        <v>1916</v>
      </c>
      <c r="G1594" s="43"/>
      <c r="H1594" s="43"/>
      <c r="I1594" s="222"/>
      <c r="J1594" s="43"/>
      <c r="K1594" s="43"/>
      <c r="L1594" s="47"/>
      <c r="M1594" s="223"/>
      <c r="N1594" s="224"/>
      <c r="O1594" s="87"/>
      <c r="P1594" s="87"/>
      <c r="Q1594" s="87"/>
      <c r="R1594" s="87"/>
      <c r="S1594" s="87"/>
      <c r="T1594" s="88"/>
      <c r="U1594" s="41"/>
      <c r="V1594" s="41"/>
      <c r="W1594" s="41"/>
      <c r="X1594" s="41"/>
      <c r="Y1594" s="41"/>
      <c r="Z1594" s="41"/>
      <c r="AA1594" s="41"/>
      <c r="AB1594" s="41"/>
      <c r="AC1594" s="41"/>
      <c r="AD1594" s="41"/>
      <c r="AE1594" s="41"/>
      <c r="AT1594" s="20" t="s">
        <v>154</v>
      </c>
      <c r="AU1594" s="20" t="s">
        <v>85</v>
      </c>
    </row>
    <row r="1595" s="13" customFormat="1">
      <c r="A1595" s="13"/>
      <c r="B1595" s="225"/>
      <c r="C1595" s="226"/>
      <c r="D1595" s="227" t="s">
        <v>156</v>
      </c>
      <c r="E1595" s="228" t="s">
        <v>19</v>
      </c>
      <c r="F1595" s="229" t="s">
        <v>1917</v>
      </c>
      <c r="G1595" s="226"/>
      <c r="H1595" s="228" t="s">
        <v>19</v>
      </c>
      <c r="I1595" s="230"/>
      <c r="J1595" s="226"/>
      <c r="K1595" s="226"/>
      <c r="L1595" s="231"/>
      <c r="M1595" s="232"/>
      <c r="N1595" s="233"/>
      <c r="O1595" s="233"/>
      <c r="P1595" s="233"/>
      <c r="Q1595" s="233"/>
      <c r="R1595" s="233"/>
      <c r="S1595" s="233"/>
      <c r="T1595" s="234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5" t="s">
        <v>156</v>
      </c>
      <c r="AU1595" s="235" t="s">
        <v>85</v>
      </c>
      <c r="AV1595" s="13" t="s">
        <v>83</v>
      </c>
      <c r="AW1595" s="13" t="s">
        <v>37</v>
      </c>
      <c r="AX1595" s="13" t="s">
        <v>75</v>
      </c>
      <c r="AY1595" s="235" t="s">
        <v>145</v>
      </c>
    </row>
    <row r="1596" s="14" customFormat="1">
      <c r="A1596" s="14"/>
      <c r="B1596" s="236"/>
      <c r="C1596" s="237"/>
      <c r="D1596" s="227" t="s">
        <v>156</v>
      </c>
      <c r="E1596" s="238" t="s">
        <v>19</v>
      </c>
      <c r="F1596" s="239" t="s">
        <v>83</v>
      </c>
      <c r="G1596" s="237"/>
      <c r="H1596" s="240">
        <v>1</v>
      </c>
      <c r="I1596" s="241"/>
      <c r="J1596" s="237"/>
      <c r="K1596" s="237"/>
      <c r="L1596" s="242"/>
      <c r="M1596" s="243"/>
      <c r="N1596" s="244"/>
      <c r="O1596" s="244"/>
      <c r="P1596" s="244"/>
      <c r="Q1596" s="244"/>
      <c r="R1596" s="244"/>
      <c r="S1596" s="244"/>
      <c r="T1596" s="245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46" t="s">
        <v>156</v>
      </c>
      <c r="AU1596" s="246" t="s">
        <v>85</v>
      </c>
      <c r="AV1596" s="14" t="s">
        <v>85</v>
      </c>
      <c r="AW1596" s="14" t="s">
        <v>37</v>
      </c>
      <c r="AX1596" s="14" t="s">
        <v>75</v>
      </c>
      <c r="AY1596" s="246" t="s">
        <v>145</v>
      </c>
    </row>
    <row r="1597" s="13" customFormat="1">
      <c r="A1597" s="13"/>
      <c r="B1597" s="225"/>
      <c r="C1597" s="226"/>
      <c r="D1597" s="227" t="s">
        <v>156</v>
      </c>
      <c r="E1597" s="228" t="s">
        <v>19</v>
      </c>
      <c r="F1597" s="229" t="s">
        <v>1918</v>
      </c>
      <c r="G1597" s="226"/>
      <c r="H1597" s="228" t="s">
        <v>19</v>
      </c>
      <c r="I1597" s="230"/>
      <c r="J1597" s="226"/>
      <c r="K1597" s="226"/>
      <c r="L1597" s="231"/>
      <c r="M1597" s="232"/>
      <c r="N1597" s="233"/>
      <c r="O1597" s="233"/>
      <c r="P1597" s="233"/>
      <c r="Q1597" s="233"/>
      <c r="R1597" s="233"/>
      <c r="S1597" s="233"/>
      <c r="T1597" s="234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5" t="s">
        <v>156</v>
      </c>
      <c r="AU1597" s="235" t="s">
        <v>85</v>
      </c>
      <c r="AV1597" s="13" t="s">
        <v>83</v>
      </c>
      <c r="AW1597" s="13" t="s">
        <v>37</v>
      </c>
      <c r="AX1597" s="13" t="s">
        <v>75</v>
      </c>
      <c r="AY1597" s="235" t="s">
        <v>145</v>
      </c>
    </row>
    <row r="1598" s="14" customFormat="1">
      <c r="A1598" s="14"/>
      <c r="B1598" s="236"/>
      <c r="C1598" s="237"/>
      <c r="D1598" s="227" t="s">
        <v>156</v>
      </c>
      <c r="E1598" s="238" t="s">
        <v>19</v>
      </c>
      <c r="F1598" s="239" t="s">
        <v>1247</v>
      </c>
      <c r="G1598" s="237"/>
      <c r="H1598" s="240">
        <v>2</v>
      </c>
      <c r="I1598" s="241"/>
      <c r="J1598" s="237"/>
      <c r="K1598" s="237"/>
      <c r="L1598" s="242"/>
      <c r="M1598" s="243"/>
      <c r="N1598" s="244"/>
      <c r="O1598" s="244"/>
      <c r="P1598" s="244"/>
      <c r="Q1598" s="244"/>
      <c r="R1598" s="244"/>
      <c r="S1598" s="244"/>
      <c r="T1598" s="245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46" t="s">
        <v>156</v>
      </c>
      <c r="AU1598" s="246" t="s">
        <v>85</v>
      </c>
      <c r="AV1598" s="14" t="s">
        <v>85</v>
      </c>
      <c r="AW1598" s="14" t="s">
        <v>37</v>
      </c>
      <c r="AX1598" s="14" t="s">
        <v>75</v>
      </c>
      <c r="AY1598" s="246" t="s">
        <v>145</v>
      </c>
    </row>
    <row r="1599" s="13" customFormat="1">
      <c r="A1599" s="13"/>
      <c r="B1599" s="225"/>
      <c r="C1599" s="226"/>
      <c r="D1599" s="227" t="s">
        <v>156</v>
      </c>
      <c r="E1599" s="228" t="s">
        <v>19</v>
      </c>
      <c r="F1599" s="229" t="s">
        <v>483</v>
      </c>
      <c r="G1599" s="226"/>
      <c r="H1599" s="228" t="s">
        <v>19</v>
      </c>
      <c r="I1599" s="230"/>
      <c r="J1599" s="226"/>
      <c r="K1599" s="226"/>
      <c r="L1599" s="231"/>
      <c r="M1599" s="232"/>
      <c r="N1599" s="233"/>
      <c r="O1599" s="233"/>
      <c r="P1599" s="233"/>
      <c r="Q1599" s="233"/>
      <c r="R1599" s="233"/>
      <c r="S1599" s="233"/>
      <c r="T1599" s="234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5" t="s">
        <v>156</v>
      </c>
      <c r="AU1599" s="235" t="s">
        <v>85</v>
      </c>
      <c r="AV1599" s="13" t="s">
        <v>83</v>
      </c>
      <c r="AW1599" s="13" t="s">
        <v>37</v>
      </c>
      <c r="AX1599" s="13" t="s">
        <v>75</v>
      </c>
      <c r="AY1599" s="235" t="s">
        <v>145</v>
      </c>
    </row>
    <row r="1600" s="14" customFormat="1">
      <c r="A1600" s="14"/>
      <c r="B1600" s="236"/>
      <c r="C1600" s="237"/>
      <c r="D1600" s="227" t="s">
        <v>156</v>
      </c>
      <c r="E1600" s="238" t="s">
        <v>19</v>
      </c>
      <c r="F1600" s="239" t="s">
        <v>83</v>
      </c>
      <c r="G1600" s="237"/>
      <c r="H1600" s="240">
        <v>1</v>
      </c>
      <c r="I1600" s="241"/>
      <c r="J1600" s="237"/>
      <c r="K1600" s="237"/>
      <c r="L1600" s="242"/>
      <c r="M1600" s="243"/>
      <c r="N1600" s="244"/>
      <c r="O1600" s="244"/>
      <c r="P1600" s="244"/>
      <c r="Q1600" s="244"/>
      <c r="R1600" s="244"/>
      <c r="S1600" s="244"/>
      <c r="T1600" s="245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46" t="s">
        <v>156</v>
      </c>
      <c r="AU1600" s="246" t="s">
        <v>85</v>
      </c>
      <c r="AV1600" s="14" t="s">
        <v>85</v>
      </c>
      <c r="AW1600" s="14" t="s">
        <v>37</v>
      </c>
      <c r="AX1600" s="14" t="s">
        <v>75</v>
      </c>
      <c r="AY1600" s="246" t="s">
        <v>145</v>
      </c>
    </row>
    <row r="1601" s="13" customFormat="1">
      <c r="A1601" s="13"/>
      <c r="B1601" s="225"/>
      <c r="C1601" s="226"/>
      <c r="D1601" s="227" t="s">
        <v>156</v>
      </c>
      <c r="E1601" s="228" t="s">
        <v>19</v>
      </c>
      <c r="F1601" s="229" t="s">
        <v>1856</v>
      </c>
      <c r="G1601" s="226"/>
      <c r="H1601" s="228" t="s">
        <v>19</v>
      </c>
      <c r="I1601" s="230"/>
      <c r="J1601" s="226"/>
      <c r="K1601" s="226"/>
      <c r="L1601" s="231"/>
      <c r="M1601" s="232"/>
      <c r="N1601" s="233"/>
      <c r="O1601" s="233"/>
      <c r="P1601" s="233"/>
      <c r="Q1601" s="233"/>
      <c r="R1601" s="233"/>
      <c r="S1601" s="233"/>
      <c r="T1601" s="234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5" t="s">
        <v>156</v>
      </c>
      <c r="AU1601" s="235" t="s">
        <v>85</v>
      </c>
      <c r="AV1601" s="13" t="s">
        <v>83</v>
      </c>
      <c r="AW1601" s="13" t="s">
        <v>37</v>
      </c>
      <c r="AX1601" s="13" t="s">
        <v>75</v>
      </c>
      <c r="AY1601" s="235" t="s">
        <v>145</v>
      </c>
    </row>
    <row r="1602" s="14" customFormat="1">
      <c r="A1602" s="14"/>
      <c r="B1602" s="236"/>
      <c r="C1602" s="237"/>
      <c r="D1602" s="227" t="s">
        <v>156</v>
      </c>
      <c r="E1602" s="238" t="s">
        <v>19</v>
      </c>
      <c r="F1602" s="239" t="s">
        <v>83</v>
      </c>
      <c r="G1602" s="237"/>
      <c r="H1602" s="240">
        <v>1</v>
      </c>
      <c r="I1602" s="241"/>
      <c r="J1602" s="237"/>
      <c r="K1602" s="237"/>
      <c r="L1602" s="242"/>
      <c r="M1602" s="243"/>
      <c r="N1602" s="244"/>
      <c r="O1602" s="244"/>
      <c r="P1602" s="244"/>
      <c r="Q1602" s="244"/>
      <c r="R1602" s="244"/>
      <c r="S1602" s="244"/>
      <c r="T1602" s="245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46" t="s">
        <v>156</v>
      </c>
      <c r="AU1602" s="246" t="s">
        <v>85</v>
      </c>
      <c r="AV1602" s="14" t="s">
        <v>85</v>
      </c>
      <c r="AW1602" s="14" t="s">
        <v>37</v>
      </c>
      <c r="AX1602" s="14" t="s">
        <v>75</v>
      </c>
      <c r="AY1602" s="246" t="s">
        <v>145</v>
      </c>
    </row>
    <row r="1603" s="13" customFormat="1">
      <c r="A1603" s="13"/>
      <c r="B1603" s="225"/>
      <c r="C1603" s="226"/>
      <c r="D1603" s="227" t="s">
        <v>156</v>
      </c>
      <c r="E1603" s="228" t="s">
        <v>19</v>
      </c>
      <c r="F1603" s="229" t="s">
        <v>1919</v>
      </c>
      <c r="G1603" s="226"/>
      <c r="H1603" s="228" t="s">
        <v>19</v>
      </c>
      <c r="I1603" s="230"/>
      <c r="J1603" s="226"/>
      <c r="K1603" s="226"/>
      <c r="L1603" s="231"/>
      <c r="M1603" s="232"/>
      <c r="N1603" s="233"/>
      <c r="O1603" s="233"/>
      <c r="P1603" s="233"/>
      <c r="Q1603" s="233"/>
      <c r="R1603" s="233"/>
      <c r="S1603" s="233"/>
      <c r="T1603" s="234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5" t="s">
        <v>156</v>
      </c>
      <c r="AU1603" s="235" t="s">
        <v>85</v>
      </c>
      <c r="AV1603" s="13" t="s">
        <v>83</v>
      </c>
      <c r="AW1603" s="13" t="s">
        <v>37</v>
      </c>
      <c r="AX1603" s="13" t="s">
        <v>75</v>
      </c>
      <c r="AY1603" s="235" t="s">
        <v>145</v>
      </c>
    </row>
    <row r="1604" s="14" customFormat="1">
      <c r="A1604" s="14"/>
      <c r="B1604" s="236"/>
      <c r="C1604" s="237"/>
      <c r="D1604" s="227" t="s">
        <v>156</v>
      </c>
      <c r="E1604" s="238" t="s">
        <v>19</v>
      </c>
      <c r="F1604" s="239" t="s">
        <v>83</v>
      </c>
      <c r="G1604" s="237"/>
      <c r="H1604" s="240">
        <v>1</v>
      </c>
      <c r="I1604" s="241"/>
      <c r="J1604" s="237"/>
      <c r="K1604" s="237"/>
      <c r="L1604" s="242"/>
      <c r="M1604" s="243"/>
      <c r="N1604" s="244"/>
      <c r="O1604" s="244"/>
      <c r="P1604" s="244"/>
      <c r="Q1604" s="244"/>
      <c r="R1604" s="244"/>
      <c r="S1604" s="244"/>
      <c r="T1604" s="245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46" t="s">
        <v>156</v>
      </c>
      <c r="AU1604" s="246" t="s">
        <v>85</v>
      </c>
      <c r="AV1604" s="14" t="s">
        <v>85</v>
      </c>
      <c r="AW1604" s="14" t="s">
        <v>37</v>
      </c>
      <c r="AX1604" s="14" t="s">
        <v>75</v>
      </c>
      <c r="AY1604" s="246" t="s">
        <v>145</v>
      </c>
    </row>
    <row r="1605" s="13" customFormat="1">
      <c r="A1605" s="13"/>
      <c r="B1605" s="225"/>
      <c r="C1605" s="226"/>
      <c r="D1605" s="227" t="s">
        <v>156</v>
      </c>
      <c r="E1605" s="228" t="s">
        <v>19</v>
      </c>
      <c r="F1605" s="229" t="s">
        <v>1907</v>
      </c>
      <c r="G1605" s="226"/>
      <c r="H1605" s="228" t="s">
        <v>19</v>
      </c>
      <c r="I1605" s="230"/>
      <c r="J1605" s="226"/>
      <c r="K1605" s="226"/>
      <c r="L1605" s="231"/>
      <c r="M1605" s="232"/>
      <c r="N1605" s="233"/>
      <c r="O1605" s="233"/>
      <c r="P1605" s="233"/>
      <c r="Q1605" s="233"/>
      <c r="R1605" s="233"/>
      <c r="S1605" s="233"/>
      <c r="T1605" s="234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5" t="s">
        <v>156</v>
      </c>
      <c r="AU1605" s="235" t="s">
        <v>85</v>
      </c>
      <c r="AV1605" s="13" t="s">
        <v>83</v>
      </c>
      <c r="AW1605" s="13" t="s">
        <v>37</v>
      </c>
      <c r="AX1605" s="13" t="s">
        <v>75</v>
      </c>
      <c r="AY1605" s="235" t="s">
        <v>145</v>
      </c>
    </row>
    <row r="1606" s="14" customFormat="1">
      <c r="A1606" s="14"/>
      <c r="B1606" s="236"/>
      <c r="C1606" s="237"/>
      <c r="D1606" s="227" t="s">
        <v>156</v>
      </c>
      <c r="E1606" s="238" t="s">
        <v>19</v>
      </c>
      <c r="F1606" s="239" t="s">
        <v>83</v>
      </c>
      <c r="G1606" s="237"/>
      <c r="H1606" s="240">
        <v>1</v>
      </c>
      <c r="I1606" s="241"/>
      <c r="J1606" s="237"/>
      <c r="K1606" s="237"/>
      <c r="L1606" s="242"/>
      <c r="M1606" s="243"/>
      <c r="N1606" s="244"/>
      <c r="O1606" s="244"/>
      <c r="P1606" s="244"/>
      <c r="Q1606" s="244"/>
      <c r="R1606" s="244"/>
      <c r="S1606" s="244"/>
      <c r="T1606" s="245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46" t="s">
        <v>156</v>
      </c>
      <c r="AU1606" s="246" t="s">
        <v>85</v>
      </c>
      <c r="AV1606" s="14" t="s">
        <v>85</v>
      </c>
      <c r="AW1606" s="14" t="s">
        <v>37</v>
      </c>
      <c r="AX1606" s="14" t="s">
        <v>75</v>
      </c>
      <c r="AY1606" s="246" t="s">
        <v>145</v>
      </c>
    </row>
    <row r="1607" s="16" customFormat="1">
      <c r="A1607" s="16"/>
      <c r="B1607" s="258"/>
      <c r="C1607" s="259"/>
      <c r="D1607" s="227" t="s">
        <v>156</v>
      </c>
      <c r="E1607" s="260" t="s">
        <v>19</v>
      </c>
      <c r="F1607" s="261" t="s">
        <v>166</v>
      </c>
      <c r="G1607" s="259"/>
      <c r="H1607" s="262">
        <v>7</v>
      </c>
      <c r="I1607" s="263"/>
      <c r="J1607" s="259"/>
      <c r="K1607" s="259"/>
      <c r="L1607" s="264"/>
      <c r="M1607" s="265"/>
      <c r="N1607" s="266"/>
      <c r="O1607" s="266"/>
      <c r="P1607" s="266"/>
      <c r="Q1607" s="266"/>
      <c r="R1607" s="266"/>
      <c r="S1607" s="266"/>
      <c r="T1607" s="267"/>
      <c r="U1607" s="16"/>
      <c r="V1607" s="16"/>
      <c r="W1607" s="16"/>
      <c r="X1607" s="16"/>
      <c r="Y1607" s="16"/>
      <c r="Z1607" s="16"/>
      <c r="AA1607" s="16"/>
      <c r="AB1607" s="16"/>
      <c r="AC1607" s="16"/>
      <c r="AD1607" s="16"/>
      <c r="AE1607" s="16"/>
      <c r="AT1607" s="268" t="s">
        <v>156</v>
      </c>
      <c r="AU1607" s="268" t="s">
        <v>85</v>
      </c>
      <c r="AV1607" s="16" t="s">
        <v>152</v>
      </c>
      <c r="AW1607" s="16" t="s">
        <v>37</v>
      </c>
      <c r="AX1607" s="16" t="s">
        <v>83</v>
      </c>
      <c r="AY1607" s="268" t="s">
        <v>145</v>
      </c>
    </row>
    <row r="1608" s="2" customFormat="1" ht="24.15" customHeight="1">
      <c r="A1608" s="41"/>
      <c r="B1608" s="42"/>
      <c r="C1608" s="269" t="s">
        <v>1920</v>
      </c>
      <c r="D1608" s="269" t="s">
        <v>223</v>
      </c>
      <c r="E1608" s="270" t="s">
        <v>1921</v>
      </c>
      <c r="F1608" s="271" t="s">
        <v>1922</v>
      </c>
      <c r="G1608" s="272" t="s">
        <v>240</v>
      </c>
      <c r="H1608" s="273">
        <v>4</v>
      </c>
      <c r="I1608" s="274"/>
      <c r="J1608" s="275">
        <f>ROUND(I1608*H1608,2)</f>
        <v>0</v>
      </c>
      <c r="K1608" s="271" t="s">
        <v>151</v>
      </c>
      <c r="L1608" s="276"/>
      <c r="M1608" s="277" t="s">
        <v>19</v>
      </c>
      <c r="N1608" s="278" t="s">
        <v>46</v>
      </c>
      <c r="O1608" s="87"/>
      <c r="P1608" s="216">
        <f>O1608*H1608</f>
        <v>0</v>
      </c>
      <c r="Q1608" s="216">
        <v>0.016</v>
      </c>
      <c r="R1608" s="216">
        <f>Q1608*H1608</f>
        <v>0.064000000000000001</v>
      </c>
      <c r="S1608" s="216">
        <v>0</v>
      </c>
      <c r="T1608" s="217">
        <f>S1608*H1608</f>
        <v>0</v>
      </c>
      <c r="U1608" s="41"/>
      <c r="V1608" s="41"/>
      <c r="W1608" s="41"/>
      <c r="X1608" s="41"/>
      <c r="Y1608" s="41"/>
      <c r="Z1608" s="41"/>
      <c r="AA1608" s="41"/>
      <c r="AB1608" s="41"/>
      <c r="AC1608" s="41"/>
      <c r="AD1608" s="41"/>
      <c r="AE1608" s="41"/>
      <c r="AR1608" s="218" t="s">
        <v>391</v>
      </c>
      <c r="AT1608" s="218" t="s">
        <v>223</v>
      </c>
      <c r="AU1608" s="218" t="s">
        <v>85</v>
      </c>
      <c r="AY1608" s="20" t="s">
        <v>145</v>
      </c>
      <c r="BE1608" s="219">
        <f>IF(N1608="základní",J1608,0)</f>
        <v>0</v>
      </c>
      <c r="BF1608" s="219">
        <f>IF(N1608="snížená",J1608,0)</f>
        <v>0</v>
      </c>
      <c r="BG1608" s="219">
        <f>IF(N1608="zákl. přenesená",J1608,0)</f>
        <v>0</v>
      </c>
      <c r="BH1608" s="219">
        <f>IF(N1608="sníž. přenesená",J1608,0)</f>
        <v>0</v>
      </c>
      <c r="BI1608" s="219">
        <f>IF(N1608="nulová",J1608,0)</f>
        <v>0</v>
      </c>
      <c r="BJ1608" s="20" t="s">
        <v>83</v>
      </c>
      <c r="BK1608" s="219">
        <f>ROUND(I1608*H1608,2)</f>
        <v>0</v>
      </c>
      <c r="BL1608" s="20" t="s">
        <v>261</v>
      </c>
      <c r="BM1608" s="218" t="s">
        <v>1923</v>
      </c>
    </row>
    <row r="1609" s="13" customFormat="1">
      <c r="A1609" s="13"/>
      <c r="B1609" s="225"/>
      <c r="C1609" s="226"/>
      <c r="D1609" s="227" t="s">
        <v>156</v>
      </c>
      <c r="E1609" s="228" t="s">
        <v>19</v>
      </c>
      <c r="F1609" s="229" t="s">
        <v>483</v>
      </c>
      <c r="G1609" s="226"/>
      <c r="H1609" s="228" t="s">
        <v>19</v>
      </c>
      <c r="I1609" s="230"/>
      <c r="J1609" s="226"/>
      <c r="K1609" s="226"/>
      <c r="L1609" s="231"/>
      <c r="M1609" s="232"/>
      <c r="N1609" s="233"/>
      <c r="O1609" s="233"/>
      <c r="P1609" s="233"/>
      <c r="Q1609" s="233"/>
      <c r="R1609" s="233"/>
      <c r="S1609" s="233"/>
      <c r="T1609" s="234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5" t="s">
        <v>156</v>
      </c>
      <c r="AU1609" s="235" t="s">
        <v>85</v>
      </c>
      <c r="AV1609" s="13" t="s">
        <v>83</v>
      </c>
      <c r="AW1609" s="13" t="s">
        <v>37</v>
      </c>
      <c r="AX1609" s="13" t="s">
        <v>75</v>
      </c>
      <c r="AY1609" s="235" t="s">
        <v>145</v>
      </c>
    </row>
    <row r="1610" s="14" customFormat="1">
      <c r="A1610" s="14"/>
      <c r="B1610" s="236"/>
      <c r="C1610" s="237"/>
      <c r="D1610" s="227" t="s">
        <v>156</v>
      </c>
      <c r="E1610" s="238" t="s">
        <v>19</v>
      </c>
      <c r="F1610" s="239" t="s">
        <v>83</v>
      </c>
      <c r="G1610" s="237"/>
      <c r="H1610" s="240">
        <v>1</v>
      </c>
      <c r="I1610" s="241"/>
      <c r="J1610" s="237"/>
      <c r="K1610" s="237"/>
      <c r="L1610" s="242"/>
      <c r="M1610" s="243"/>
      <c r="N1610" s="244"/>
      <c r="O1610" s="244"/>
      <c r="P1610" s="244"/>
      <c r="Q1610" s="244"/>
      <c r="R1610" s="244"/>
      <c r="S1610" s="244"/>
      <c r="T1610" s="245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46" t="s">
        <v>156</v>
      </c>
      <c r="AU1610" s="246" t="s">
        <v>85</v>
      </c>
      <c r="AV1610" s="14" t="s">
        <v>85</v>
      </c>
      <c r="AW1610" s="14" t="s">
        <v>37</v>
      </c>
      <c r="AX1610" s="14" t="s">
        <v>75</v>
      </c>
      <c r="AY1610" s="246" t="s">
        <v>145</v>
      </c>
    </row>
    <row r="1611" s="13" customFormat="1">
      <c r="A1611" s="13"/>
      <c r="B1611" s="225"/>
      <c r="C1611" s="226"/>
      <c r="D1611" s="227" t="s">
        <v>156</v>
      </c>
      <c r="E1611" s="228" t="s">
        <v>19</v>
      </c>
      <c r="F1611" s="229" t="s">
        <v>1856</v>
      </c>
      <c r="G1611" s="226"/>
      <c r="H1611" s="228" t="s">
        <v>19</v>
      </c>
      <c r="I1611" s="230"/>
      <c r="J1611" s="226"/>
      <c r="K1611" s="226"/>
      <c r="L1611" s="231"/>
      <c r="M1611" s="232"/>
      <c r="N1611" s="233"/>
      <c r="O1611" s="233"/>
      <c r="P1611" s="233"/>
      <c r="Q1611" s="233"/>
      <c r="R1611" s="233"/>
      <c r="S1611" s="233"/>
      <c r="T1611" s="234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5" t="s">
        <v>156</v>
      </c>
      <c r="AU1611" s="235" t="s">
        <v>85</v>
      </c>
      <c r="AV1611" s="13" t="s">
        <v>83</v>
      </c>
      <c r="AW1611" s="13" t="s">
        <v>37</v>
      </c>
      <c r="AX1611" s="13" t="s">
        <v>75</v>
      </c>
      <c r="AY1611" s="235" t="s">
        <v>145</v>
      </c>
    </row>
    <row r="1612" s="14" customFormat="1">
      <c r="A1612" s="14"/>
      <c r="B1612" s="236"/>
      <c r="C1612" s="237"/>
      <c r="D1612" s="227" t="s">
        <v>156</v>
      </c>
      <c r="E1612" s="238" t="s">
        <v>19</v>
      </c>
      <c r="F1612" s="239" t="s">
        <v>83</v>
      </c>
      <c r="G1612" s="237"/>
      <c r="H1612" s="240">
        <v>1</v>
      </c>
      <c r="I1612" s="241"/>
      <c r="J1612" s="237"/>
      <c r="K1612" s="237"/>
      <c r="L1612" s="242"/>
      <c r="M1612" s="243"/>
      <c r="N1612" s="244"/>
      <c r="O1612" s="244"/>
      <c r="P1612" s="244"/>
      <c r="Q1612" s="244"/>
      <c r="R1612" s="244"/>
      <c r="S1612" s="244"/>
      <c r="T1612" s="245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46" t="s">
        <v>156</v>
      </c>
      <c r="AU1612" s="246" t="s">
        <v>85</v>
      </c>
      <c r="AV1612" s="14" t="s">
        <v>85</v>
      </c>
      <c r="AW1612" s="14" t="s">
        <v>37</v>
      </c>
      <c r="AX1612" s="14" t="s">
        <v>75</v>
      </c>
      <c r="AY1612" s="246" t="s">
        <v>145</v>
      </c>
    </row>
    <row r="1613" s="13" customFormat="1">
      <c r="A1613" s="13"/>
      <c r="B1613" s="225"/>
      <c r="C1613" s="226"/>
      <c r="D1613" s="227" t="s">
        <v>156</v>
      </c>
      <c r="E1613" s="228" t="s">
        <v>19</v>
      </c>
      <c r="F1613" s="229" t="s">
        <v>1919</v>
      </c>
      <c r="G1613" s="226"/>
      <c r="H1613" s="228" t="s">
        <v>19</v>
      </c>
      <c r="I1613" s="230"/>
      <c r="J1613" s="226"/>
      <c r="K1613" s="226"/>
      <c r="L1613" s="231"/>
      <c r="M1613" s="232"/>
      <c r="N1613" s="233"/>
      <c r="O1613" s="233"/>
      <c r="P1613" s="233"/>
      <c r="Q1613" s="233"/>
      <c r="R1613" s="233"/>
      <c r="S1613" s="233"/>
      <c r="T1613" s="234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5" t="s">
        <v>156</v>
      </c>
      <c r="AU1613" s="235" t="s">
        <v>85</v>
      </c>
      <c r="AV1613" s="13" t="s">
        <v>83</v>
      </c>
      <c r="AW1613" s="13" t="s">
        <v>37</v>
      </c>
      <c r="AX1613" s="13" t="s">
        <v>75</v>
      </c>
      <c r="AY1613" s="235" t="s">
        <v>145</v>
      </c>
    </row>
    <row r="1614" s="14" customFormat="1">
      <c r="A1614" s="14"/>
      <c r="B1614" s="236"/>
      <c r="C1614" s="237"/>
      <c r="D1614" s="227" t="s">
        <v>156</v>
      </c>
      <c r="E1614" s="238" t="s">
        <v>19</v>
      </c>
      <c r="F1614" s="239" t="s">
        <v>83</v>
      </c>
      <c r="G1614" s="237"/>
      <c r="H1614" s="240">
        <v>1</v>
      </c>
      <c r="I1614" s="241"/>
      <c r="J1614" s="237"/>
      <c r="K1614" s="237"/>
      <c r="L1614" s="242"/>
      <c r="M1614" s="243"/>
      <c r="N1614" s="244"/>
      <c r="O1614" s="244"/>
      <c r="P1614" s="244"/>
      <c r="Q1614" s="244"/>
      <c r="R1614" s="244"/>
      <c r="S1614" s="244"/>
      <c r="T1614" s="245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46" t="s">
        <v>156</v>
      </c>
      <c r="AU1614" s="246" t="s">
        <v>85</v>
      </c>
      <c r="AV1614" s="14" t="s">
        <v>85</v>
      </c>
      <c r="AW1614" s="14" t="s">
        <v>37</v>
      </c>
      <c r="AX1614" s="14" t="s">
        <v>75</v>
      </c>
      <c r="AY1614" s="246" t="s">
        <v>145</v>
      </c>
    </row>
    <row r="1615" s="13" customFormat="1">
      <c r="A1615" s="13"/>
      <c r="B1615" s="225"/>
      <c r="C1615" s="226"/>
      <c r="D1615" s="227" t="s">
        <v>156</v>
      </c>
      <c r="E1615" s="228" t="s">
        <v>19</v>
      </c>
      <c r="F1615" s="229" t="s">
        <v>1907</v>
      </c>
      <c r="G1615" s="226"/>
      <c r="H1615" s="228" t="s">
        <v>19</v>
      </c>
      <c r="I1615" s="230"/>
      <c r="J1615" s="226"/>
      <c r="K1615" s="226"/>
      <c r="L1615" s="231"/>
      <c r="M1615" s="232"/>
      <c r="N1615" s="233"/>
      <c r="O1615" s="233"/>
      <c r="P1615" s="233"/>
      <c r="Q1615" s="233"/>
      <c r="R1615" s="233"/>
      <c r="S1615" s="233"/>
      <c r="T1615" s="234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5" t="s">
        <v>156</v>
      </c>
      <c r="AU1615" s="235" t="s">
        <v>85</v>
      </c>
      <c r="AV1615" s="13" t="s">
        <v>83</v>
      </c>
      <c r="AW1615" s="13" t="s">
        <v>37</v>
      </c>
      <c r="AX1615" s="13" t="s">
        <v>75</v>
      </c>
      <c r="AY1615" s="235" t="s">
        <v>145</v>
      </c>
    </row>
    <row r="1616" s="14" customFormat="1">
      <c r="A1616" s="14"/>
      <c r="B1616" s="236"/>
      <c r="C1616" s="237"/>
      <c r="D1616" s="227" t="s">
        <v>156</v>
      </c>
      <c r="E1616" s="238" t="s">
        <v>19</v>
      </c>
      <c r="F1616" s="239" t="s">
        <v>83</v>
      </c>
      <c r="G1616" s="237"/>
      <c r="H1616" s="240">
        <v>1</v>
      </c>
      <c r="I1616" s="241"/>
      <c r="J1616" s="237"/>
      <c r="K1616" s="237"/>
      <c r="L1616" s="242"/>
      <c r="M1616" s="243"/>
      <c r="N1616" s="244"/>
      <c r="O1616" s="244"/>
      <c r="P1616" s="244"/>
      <c r="Q1616" s="244"/>
      <c r="R1616" s="244"/>
      <c r="S1616" s="244"/>
      <c r="T1616" s="245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46" t="s">
        <v>156</v>
      </c>
      <c r="AU1616" s="246" t="s">
        <v>85</v>
      </c>
      <c r="AV1616" s="14" t="s">
        <v>85</v>
      </c>
      <c r="AW1616" s="14" t="s">
        <v>37</v>
      </c>
      <c r="AX1616" s="14" t="s">
        <v>75</v>
      </c>
      <c r="AY1616" s="246" t="s">
        <v>145</v>
      </c>
    </row>
    <row r="1617" s="16" customFormat="1">
      <c r="A1617" s="16"/>
      <c r="B1617" s="258"/>
      <c r="C1617" s="259"/>
      <c r="D1617" s="227" t="s">
        <v>156</v>
      </c>
      <c r="E1617" s="260" t="s">
        <v>19</v>
      </c>
      <c r="F1617" s="261" t="s">
        <v>166</v>
      </c>
      <c r="G1617" s="259"/>
      <c r="H1617" s="262">
        <v>4</v>
      </c>
      <c r="I1617" s="263"/>
      <c r="J1617" s="259"/>
      <c r="K1617" s="259"/>
      <c r="L1617" s="264"/>
      <c r="M1617" s="265"/>
      <c r="N1617" s="266"/>
      <c r="O1617" s="266"/>
      <c r="P1617" s="266"/>
      <c r="Q1617" s="266"/>
      <c r="R1617" s="266"/>
      <c r="S1617" s="266"/>
      <c r="T1617" s="267"/>
      <c r="U1617" s="16"/>
      <c r="V1617" s="16"/>
      <c r="W1617" s="16"/>
      <c r="X1617" s="16"/>
      <c r="Y1617" s="16"/>
      <c r="Z1617" s="16"/>
      <c r="AA1617" s="16"/>
      <c r="AB1617" s="16"/>
      <c r="AC1617" s="16"/>
      <c r="AD1617" s="16"/>
      <c r="AE1617" s="16"/>
      <c r="AT1617" s="268" t="s">
        <v>156</v>
      </c>
      <c r="AU1617" s="268" t="s">
        <v>85</v>
      </c>
      <c r="AV1617" s="16" t="s">
        <v>152</v>
      </c>
      <c r="AW1617" s="16" t="s">
        <v>37</v>
      </c>
      <c r="AX1617" s="16" t="s">
        <v>83</v>
      </c>
      <c r="AY1617" s="268" t="s">
        <v>145</v>
      </c>
    </row>
    <row r="1618" s="2" customFormat="1" ht="24.15" customHeight="1">
      <c r="A1618" s="41"/>
      <c r="B1618" s="42"/>
      <c r="C1618" s="269" t="s">
        <v>1924</v>
      </c>
      <c r="D1618" s="269" t="s">
        <v>223</v>
      </c>
      <c r="E1618" s="270" t="s">
        <v>1925</v>
      </c>
      <c r="F1618" s="271" t="s">
        <v>1926</v>
      </c>
      <c r="G1618" s="272" t="s">
        <v>240</v>
      </c>
      <c r="H1618" s="273">
        <v>3</v>
      </c>
      <c r="I1618" s="274"/>
      <c r="J1618" s="275">
        <f>ROUND(I1618*H1618,2)</f>
        <v>0</v>
      </c>
      <c r="K1618" s="271" t="s">
        <v>151</v>
      </c>
      <c r="L1618" s="276"/>
      <c r="M1618" s="277" t="s">
        <v>19</v>
      </c>
      <c r="N1618" s="278" t="s">
        <v>46</v>
      </c>
      <c r="O1618" s="87"/>
      <c r="P1618" s="216">
        <f>O1618*H1618</f>
        <v>0</v>
      </c>
      <c r="Q1618" s="216">
        <v>0.016</v>
      </c>
      <c r="R1618" s="216">
        <f>Q1618*H1618</f>
        <v>0.048000000000000001</v>
      </c>
      <c r="S1618" s="216">
        <v>0</v>
      </c>
      <c r="T1618" s="217">
        <f>S1618*H1618</f>
        <v>0</v>
      </c>
      <c r="U1618" s="41"/>
      <c r="V1618" s="41"/>
      <c r="W1618" s="41"/>
      <c r="X1618" s="41"/>
      <c r="Y1618" s="41"/>
      <c r="Z1618" s="41"/>
      <c r="AA1618" s="41"/>
      <c r="AB1618" s="41"/>
      <c r="AC1618" s="41"/>
      <c r="AD1618" s="41"/>
      <c r="AE1618" s="41"/>
      <c r="AR1618" s="218" t="s">
        <v>391</v>
      </c>
      <c r="AT1618" s="218" t="s">
        <v>223</v>
      </c>
      <c r="AU1618" s="218" t="s">
        <v>85</v>
      </c>
      <c r="AY1618" s="20" t="s">
        <v>145</v>
      </c>
      <c r="BE1618" s="219">
        <f>IF(N1618="základní",J1618,0)</f>
        <v>0</v>
      </c>
      <c r="BF1618" s="219">
        <f>IF(N1618="snížená",J1618,0)</f>
        <v>0</v>
      </c>
      <c r="BG1618" s="219">
        <f>IF(N1618="zákl. přenesená",J1618,0)</f>
        <v>0</v>
      </c>
      <c r="BH1618" s="219">
        <f>IF(N1618="sníž. přenesená",J1618,0)</f>
        <v>0</v>
      </c>
      <c r="BI1618" s="219">
        <f>IF(N1618="nulová",J1618,0)</f>
        <v>0</v>
      </c>
      <c r="BJ1618" s="20" t="s">
        <v>83</v>
      </c>
      <c r="BK1618" s="219">
        <f>ROUND(I1618*H1618,2)</f>
        <v>0</v>
      </c>
      <c r="BL1618" s="20" t="s">
        <v>261</v>
      </c>
      <c r="BM1618" s="218" t="s">
        <v>1927</v>
      </c>
    </row>
    <row r="1619" s="13" customFormat="1">
      <c r="A1619" s="13"/>
      <c r="B1619" s="225"/>
      <c r="C1619" s="226"/>
      <c r="D1619" s="227" t="s">
        <v>156</v>
      </c>
      <c r="E1619" s="228" t="s">
        <v>19</v>
      </c>
      <c r="F1619" s="229" t="s">
        <v>1917</v>
      </c>
      <c r="G1619" s="226"/>
      <c r="H1619" s="228" t="s">
        <v>19</v>
      </c>
      <c r="I1619" s="230"/>
      <c r="J1619" s="226"/>
      <c r="K1619" s="226"/>
      <c r="L1619" s="231"/>
      <c r="M1619" s="232"/>
      <c r="N1619" s="233"/>
      <c r="O1619" s="233"/>
      <c r="P1619" s="233"/>
      <c r="Q1619" s="233"/>
      <c r="R1619" s="233"/>
      <c r="S1619" s="233"/>
      <c r="T1619" s="234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5" t="s">
        <v>156</v>
      </c>
      <c r="AU1619" s="235" t="s">
        <v>85</v>
      </c>
      <c r="AV1619" s="13" t="s">
        <v>83</v>
      </c>
      <c r="AW1619" s="13" t="s">
        <v>37</v>
      </c>
      <c r="AX1619" s="13" t="s">
        <v>75</v>
      </c>
      <c r="AY1619" s="235" t="s">
        <v>145</v>
      </c>
    </row>
    <row r="1620" s="14" customFormat="1">
      <c r="A1620" s="14"/>
      <c r="B1620" s="236"/>
      <c r="C1620" s="237"/>
      <c r="D1620" s="227" t="s">
        <v>156</v>
      </c>
      <c r="E1620" s="238" t="s">
        <v>19</v>
      </c>
      <c r="F1620" s="239" t="s">
        <v>83</v>
      </c>
      <c r="G1620" s="237"/>
      <c r="H1620" s="240">
        <v>1</v>
      </c>
      <c r="I1620" s="241"/>
      <c r="J1620" s="237"/>
      <c r="K1620" s="237"/>
      <c r="L1620" s="242"/>
      <c r="M1620" s="243"/>
      <c r="N1620" s="244"/>
      <c r="O1620" s="244"/>
      <c r="P1620" s="244"/>
      <c r="Q1620" s="244"/>
      <c r="R1620" s="244"/>
      <c r="S1620" s="244"/>
      <c r="T1620" s="245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46" t="s">
        <v>156</v>
      </c>
      <c r="AU1620" s="246" t="s">
        <v>85</v>
      </c>
      <c r="AV1620" s="14" t="s">
        <v>85</v>
      </c>
      <c r="AW1620" s="14" t="s">
        <v>37</v>
      </c>
      <c r="AX1620" s="14" t="s">
        <v>75</v>
      </c>
      <c r="AY1620" s="246" t="s">
        <v>145</v>
      </c>
    </row>
    <row r="1621" s="13" customFormat="1">
      <c r="A1621" s="13"/>
      <c r="B1621" s="225"/>
      <c r="C1621" s="226"/>
      <c r="D1621" s="227" t="s">
        <v>156</v>
      </c>
      <c r="E1621" s="228" t="s">
        <v>19</v>
      </c>
      <c r="F1621" s="229" t="s">
        <v>1918</v>
      </c>
      <c r="G1621" s="226"/>
      <c r="H1621" s="228" t="s">
        <v>19</v>
      </c>
      <c r="I1621" s="230"/>
      <c r="J1621" s="226"/>
      <c r="K1621" s="226"/>
      <c r="L1621" s="231"/>
      <c r="M1621" s="232"/>
      <c r="N1621" s="233"/>
      <c r="O1621" s="233"/>
      <c r="P1621" s="233"/>
      <c r="Q1621" s="233"/>
      <c r="R1621" s="233"/>
      <c r="S1621" s="233"/>
      <c r="T1621" s="234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5" t="s">
        <v>156</v>
      </c>
      <c r="AU1621" s="235" t="s">
        <v>85</v>
      </c>
      <c r="AV1621" s="13" t="s">
        <v>83</v>
      </c>
      <c r="AW1621" s="13" t="s">
        <v>37</v>
      </c>
      <c r="AX1621" s="13" t="s">
        <v>75</v>
      </c>
      <c r="AY1621" s="235" t="s">
        <v>145</v>
      </c>
    </row>
    <row r="1622" s="14" customFormat="1">
      <c r="A1622" s="14"/>
      <c r="B1622" s="236"/>
      <c r="C1622" s="237"/>
      <c r="D1622" s="227" t="s">
        <v>156</v>
      </c>
      <c r="E1622" s="238" t="s">
        <v>19</v>
      </c>
      <c r="F1622" s="239" t="s">
        <v>1247</v>
      </c>
      <c r="G1622" s="237"/>
      <c r="H1622" s="240">
        <v>2</v>
      </c>
      <c r="I1622" s="241"/>
      <c r="J1622" s="237"/>
      <c r="K1622" s="237"/>
      <c r="L1622" s="242"/>
      <c r="M1622" s="243"/>
      <c r="N1622" s="244"/>
      <c r="O1622" s="244"/>
      <c r="P1622" s="244"/>
      <c r="Q1622" s="244"/>
      <c r="R1622" s="244"/>
      <c r="S1622" s="244"/>
      <c r="T1622" s="245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46" t="s">
        <v>156</v>
      </c>
      <c r="AU1622" s="246" t="s">
        <v>85</v>
      </c>
      <c r="AV1622" s="14" t="s">
        <v>85</v>
      </c>
      <c r="AW1622" s="14" t="s">
        <v>37</v>
      </c>
      <c r="AX1622" s="14" t="s">
        <v>75</v>
      </c>
      <c r="AY1622" s="246" t="s">
        <v>145</v>
      </c>
    </row>
    <row r="1623" s="16" customFormat="1">
      <c r="A1623" s="16"/>
      <c r="B1623" s="258"/>
      <c r="C1623" s="259"/>
      <c r="D1623" s="227" t="s">
        <v>156</v>
      </c>
      <c r="E1623" s="260" t="s">
        <v>19</v>
      </c>
      <c r="F1623" s="261" t="s">
        <v>166</v>
      </c>
      <c r="G1623" s="259"/>
      <c r="H1623" s="262">
        <v>3</v>
      </c>
      <c r="I1623" s="263"/>
      <c r="J1623" s="259"/>
      <c r="K1623" s="259"/>
      <c r="L1623" s="264"/>
      <c r="M1623" s="265"/>
      <c r="N1623" s="266"/>
      <c r="O1623" s="266"/>
      <c r="P1623" s="266"/>
      <c r="Q1623" s="266"/>
      <c r="R1623" s="266"/>
      <c r="S1623" s="266"/>
      <c r="T1623" s="267"/>
      <c r="U1623" s="16"/>
      <c r="V1623" s="16"/>
      <c r="W1623" s="16"/>
      <c r="X1623" s="16"/>
      <c r="Y1623" s="16"/>
      <c r="Z1623" s="16"/>
      <c r="AA1623" s="16"/>
      <c r="AB1623" s="16"/>
      <c r="AC1623" s="16"/>
      <c r="AD1623" s="16"/>
      <c r="AE1623" s="16"/>
      <c r="AT1623" s="268" t="s">
        <v>156</v>
      </c>
      <c r="AU1623" s="268" t="s">
        <v>85</v>
      </c>
      <c r="AV1623" s="16" t="s">
        <v>152</v>
      </c>
      <c r="AW1623" s="16" t="s">
        <v>37</v>
      </c>
      <c r="AX1623" s="16" t="s">
        <v>83</v>
      </c>
      <c r="AY1623" s="268" t="s">
        <v>145</v>
      </c>
    </row>
    <row r="1624" s="2" customFormat="1" ht="24.15" customHeight="1">
      <c r="A1624" s="41"/>
      <c r="B1624" s="42"/>
      <c r="C1624" s="207" t="s">
        <v>1928</v>
      </c>
      <c r="D1624" s="207" t="s">
        <v>147</v>
      </c>
      <c r="E1624" s="208" t="s">
        <v>1929</v>
      </c>
      <c r="F1624" s="209" t="s">
        <v>1930</v>
      </c>
      <c r="G1624" s="210" t="s">
        <v>240</v>
      </c>
      <c r="H1624" s="211">
        <v>1</v>
      </c>
      <c r="I1624" s="212"/>
      <c r="J1624" s="213">
        <f>ROUND(I1624*H1624,2)</f>
        <v>0</v>
      </c>
      <c r="K1624" s="209" t="s">
        <v>151</v>
      </c>
      <c r="L1624" s="47"/>
      <c r="M1624" s="214" t="s">
        <v>19</v>
      </c>
      <c r="N1624" s="215" t="s">
        <v>46</v>
      </c>
      <c r="O1624" s="87"/>
      <c r="P1624" s="216">
        <f>O1624*H1624</f>
        <v>0</v>
      </c>
      <c r="Q1624" s="216">
        <v>0</v>
      </c>
      <c r="R1624" s="216">
        <f>Q1624*H1624</f>
        <v>0</v>
      </c>
      <c r="S1624" s="216">
        <v>0</v>
      </c>
      <c r="T1624" s="217">
        <f>S1624*H1624</f>
        <v>0</v>
      </c>
      <c r="U1624" s="41"/>
      <c r="V1624" s="41"/>
      <c r="W1624" s="41"/>
      <c r="X1624" s="41"/>
      <c r="Y1624" s="41"/>
      <c r="Z1624" s="41"/>
      <c r="AA1624" s="41"/>
      <c r="AB1624" s="41"/>
      <c r="AC1624" s="41"/>
      <c r="AD1624" s="41"/>
      <c r="AE1624" s="41"/>
      <c r="AR1624" s="218" t="s">
        <v>261</v>
      </c>
      <c r="AT1624" s="218" t="s">
        <v>147</v>
      </c>
      <c r="AU1624" s="218" t="s">
        <v>85</v>
      </c>
      <c r="AY1624" s="20" t="s">
        <v>145</v>
      </c>
      <c r="BE1624" s="219">
        <f>IF(N1624="základní",J1624,0)</f>
        <v>0</v>
      </c>
      <c r="BF1624" s="219">
        <f>IF(N1624="snížená",J1624,0)</f>
        <v>0</v>
      </c>
      <c r="BG1624" s="219">
        <f>IF(N1624="zákl. přenesená",J1624,0)</f>
        <v>0</v>
      </c>
      <c r="BH1624" s="219">
        <f>IF(N1624="sníž. přenesená",J1624,0)</f>
        <v>0</v>
      </c>
      <c r="BI1624" s="219">
        <f>IF(N1624="nulová",J1624,0)</f>
        <v>0</v>
      </c>
      <c r="BJ1624" s="20" t="s">
        <v>83</v>
      </c>
      <c r="BK1624" s="219">
        <f>ROUND(I1624*H1624,2)</f>
        <v>0</v>
      </c>
      <c r="BL1624" s="20" t="s">
        <v>261</v>
      </c>
      <c r="BM1624" s="218" t="s">
        <v>1931</v>
      </c>
    </row>
    <row r="1625" s="2" customFormat="1">
      <c r="A1625" s="41"/>
      <c r="B1625" s="42"/>
      <c r="C1625" s="43"/>
      <c r="D1625" s="220" t="s">
        <v>154</v>
      </c>
      <c r="E1625" s="43"/>
      <c r="F1625" s="221" t="s">
        <v>1932</v>
      </c>
      <c r="G1625" s="43"/>
      <c r="H1625" s="43"/>
      <c r="I1625" s="222"/>
      <c r="J1625" s="43"/>
      <c r="K1625" s="43"/>
      <c r="L1625" s="47"/>
      <c r="M1625" s="223"/>
      <c r="N1625" s="224"/>
      <c r="O1625" s="87"/>
      <c r="P1625" s="87"/>
      <c r="Q1625" s="87"/>
      <c r="R1625" s="87"/>
      <c r="S1625" s="87"/>
      <c r="T1625" s="88"/>
      <c r="U1625" s="41"/>
      <c r="V1625" s="41"/>
      <c r="W1625" s="41"/>
      <c r="X1625" s="41"/>
      <c r="Y1625" s="41"/>
      <c r="Z1625" s="41"/>
      <c r="AA1625" s="41"/>
      <c r="AB1625" s="41"/>
      <c r="AC1625" s="41"/>
      <c r="AD1625" s="41"/>
      <c r="AE1625" s="41"/>
      <c r="AT1625" s="20" t="s">
        <v>154</v>
      </c>
      <c r="AU1625" s="20" t="s">
        <v>85</v>
      </c>
    </row>
    <row r="1626" s="13" customFormat="1">
      <c r="A1626" s="13"/>
      <c r="B1626" s="225"/>
      <c r="C1626" s="226"/>
      <c r="D1626" s="227" t="s">
        <v>156</v>
      </c>
      <c r="E1626" s="228" t="s">
        <v>19</v>
      </c>
      <c r="F1626" s="229" t="s">
        <v>1767</v>
      </c>
      <c r="G1626" s="226"/>
      <c r="H1626" s="228" t="s">
        <v>19</v>
      </c>
      <c r="I1626" s="230"/>
      <c r="J1626" s="226"/>
      <c r="K1626" s="226"/>
      <c r="L1626" s="231"/>
      <c r="M1626" s="232"/>
      <c r="N1626" s="233"/>
      <c r="O1626" s="233"/>
      <c r="P1626" s="233"/>
      <c r="Q1626" s="233"/>
      <c r="R1626" s="233"/>
      <c r="S1626" s="233"/>
      <c r="T1626" s="234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5" t="s">
        <v>156</v>
      </c>
      <c r="AU1626" s="235" t="s">
        <v>85</v>
      </c>
      <c r="AV1626" s="13" t="s">
        <v>83</v>
      </c>
      <c r="AW1626" s="13" t="s">
        <v>37</v>
      </c>
      <c r="AX1626" s="13" t="s">
        <v>75</v>
      </c>
      <c r="AY1626" s="235" t="s">
        <v>145</v>
      </c>
    </row>
    <row r="1627" s="14" customFormat="1">
      <c r="A1627" s="14"/>
      <c r="B1627" s="236"/>
      <c r="C1627" s="237"/>
      <c r="D1627" s="227" t="s">
        <v>156</v>
      </c>
      <c r="E1627" s="238" t="s">
        <v>19</v>
      </c>
      <c r="F1627" s="239" t="s">
        <v>83</v>
      </c>
      <c r="G1627" s="237"/>
      <c r="H1627" s="240">
        <v>1</v>
      </c>
      <c r="I1627" s="241"/>
      <c r="J1627" s="237"/>
      <c r="K1627" s="237"/>
      <c r="L1627" s="242"/>
      <c r="M1627" s="243"/>
      <c r="N1627" s="244"/>
      <c r="O1627" s="244"/>
      <c r="P1627" s="244"/>
      <c r="Q1627" s="244"/>
      <c r="R1627" s="244"/>
      <c r="S1627" s="244"/>
      <c r="T1627" s="245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46" t="s">
        <v>156</v>
      </c>
      <c r="AU1627" s="246" t="s">
        <v>85</v>
      </c>
      <c r="AV1627" s="14" t="s">
        <v>85</v>
      </c>
      <c r="AW1627" s="14" t="s">
        <v>37</v>
      </c>
      <c r="AX1627" s="14" t="s">
        <v>75</v>
      </c>
      <c r="AY1627" s="246" t="s">
        <v>145</v>
      </c>
    </row>
    <row r="1628" s="16" customFormat="1">
      <c r="A1628" s="16"/>
      <c r="B1628" s="258"/>
      <c r="C1628" s="259"/>
      <c r="D1628" s="227" t="s">
        <v>156</v>
      </c>
      <c r="E1628" s="260" t="s">
        <v>19</v>
      </c>
      <c r="F1628" s="261" t="s">
        <v>166</v>
      </c>
      <c r="G1628" s="259"/>
      <c r="H1628" s="262">
        <v>1</v>
      </c>
      <c r="I1628" s="263"/>
      <c r="J1628" s="259"/>
      <c r="K1628" s="259"/>
      <c r="L1628" s="264"/>
      <c r="M1628" s="265"/>
      <c r="N1628" s="266"/>
      <c r="O1628" s="266"/>
      <c r="P1628" s="266"/>
      <c r="Q1628" s="266"/>
      <c r="R1628" s="266"/>
      <c r="S1628" s="266"/>
      <c r="T1628" s="267"/>
      <c r="U1628" s="16"/>
      <c r="V1628" s="16"/>
      <c r="W1628" s="16"/>
      <c r="X1628" s="16"/>
      <c r="Y1628" s="16"/>
      <c r="Z1628" s="16"/>
      <c r="AA1628" s="16"/>
      <c r="AB1628" s="16"/>
      <c r="AC1628" s="16"/>
      <c r="AD1628" s="16"/>
      <c r="AE1628" s="16"/>
      <c r="AT1628" s="268" t="s">
        <v>156</v>
      </c>
      <c r="AU1628" s="268" t="s">
        <v>85</v>
      </c>
      <c r="AV1628" s="16" t="s">
        <v>152</v>
      </c>
      <c r="AW1628" s="16" t="s">
        <v>37</v>
      </c>
      <c r="AX1628" s="16" t="s">
        <v>83</v>
      </c>
      <c r="AY1628" s="268" t="s">
        <v>145</v>
      </c>
    </row>
    <row r="1629" s="2" customFormat="1" ht="16.5" customHeight="1">
      <c r="A1629" s="41"/>
      <c r="B1629" s="42"/>
      <c r="C1629" s="269" t="s">
        <v>1933</v>
      </c>
      <c r="D1629" s="269" t="s">
        <v>223</v>
      </c>
      <c r="E1629" s="270" t="s">
        <v>1934</v>
      </c>
      <c r="F1629" s="271" t="s">
        <v>1935</v>
      </c>
      <c r="G1629" s="272" t="s">
        <v>240</v>
      </c>
      <c r="H1629" s="273">
        <v>1</v>
      </c>
      <c r="I1629" s="274"/>
      <c r="J1629" s="275">
        <f>ROUND(I1629*H1629,2)</f>
        <v>0</v>
      </c>
      <c r="K1629" s="271" t="s">
        <v>151</v>
      </c>
      <c r="L1629" s="276"/>
      <c r="M1629" s="277" t="s">
        <v>19</v>
      </c>
      <c r="N1629" s="278" t="s">
        <v>46</v>
      </c>
      <c r="O1629" s="87"/>
      <c r="P1629" s="216">
        <f>O1629*H1629</f>
        <v>0</v>
      </c>
      <c r="Q1629" s="216">
        <v>0.020500000000000001</v>
      </c>
      <c r="R1629" s="216">
        <f>Q1629*H1629</f>
        <v>0.020500000000000001</v>
      </c>
      <c r="S1629" s="216">
        <v>0</v>
      </c>
      <c r="T1629" s="217">
        <f>S1629*H1629</f>
        <v>0</v>
      </c>
      <c r="U1629" s="41"/>
      <c r="V1629" s="41"/>
      <c r="W1629" s="41"/>
      <c r="X1629" s="41"/>
      <c r="Y1629" s="41"/>
      <c r="Z1629" s="41"/>
      <c r="AA1629" s="41"/>
      <c r="AB1629" s="41"/>
      <c r="AC1629" s="41"/>
      <c r="AD1629" s="41"/>
      <c r="AE1629" s="41"/>
      <c r="AR1629" s="218" t="s">
        <v>391</v>
      </c>
      <c r="AT1629" s="218" t="s">
        <v>223</v>
      </c>
      <c r="AU1629" s="218" t="s">
        <v>85</v>
      </c>
      <c r="AY1629" s="20" t="s">
        <v>145</v>
      </c>
      <c r="BE1629" s="219">
        <f>IF(N1629="základní",J1629,0)</f>
        <v>0</v>
      </c>
      <c r="BF1629" s="219">
        <f>IF(N1629="snížená",J1629,0)</f>
        <v>0</v>
      </c>
      <c r="BG1629" s="219">
        <f>IF(N1629="zákl. přenesená",J1629,0)</f>
        <v>0</v>
      </c>
      <c r="BH1629" s="219">
        <f>IF(N1629="sníž. přenesená",J1629,0)</f>
        <v>0</v>
      </c>
      <c r="BI1629" s="219">
        <f>IF(N1629="nulová",J1629,0)</f>
        <v>0</v>
      </c>
      <c r="BJ1629" s="20" t="s">
        <v>83</v>
      </c>
      <c r="BK1629" s="219">
        <f>ROUND(I1629*H1629,2)</f>
        <v>0</v>
      </c>
      <c r="BL1629" s="20" t="s">
        <v>261</v>
      </c>
      <c r="BM1629" s="218" t="s">
        <v>1936</v>
      </c>
    </row>
    <row r="1630" s="2" customFormat="1" ht="16.5" customHeight="1">
      <c r="A1630" s="41"/>
      <c r="B1630" s="42"/>
      <c r="C1630" s="269" t="s">
        <v>1937</v>
      </c>
      <c r="D1630" s="269" t="s">
        <v>223</v>
      </c>
      <c r="E1630" s="270" t="s">
        <v>1938</v>
      </c>
      <c r="F1630" s="271" t="s">
        <v>1939</v>
      </c>
      <c r="G1630" s="272" t="s">
        <v>240</v>
      </c>
      <c r="H1630" s="273">
        <v>1</v>
      </c>
      <c r="I1630" s="274"/>
      <c r="J1630" s="275">
        <f>ROUND(I1630*H1630,2)</f>
        <v>0</v>
      </c>
      <c r="K1630" s="271" t="s">
        <v>151</v>
      </c>
      <c r="L1630" s="276"/>
      <c r="M1630" s="277" t="s">
        <v>19</v>
      </c>
      <c r="N1630" s="278" t="s">
        <v>46</v>
      </c>
      <c r="O1630" s="87"/>
      <c r="P1630" s="216">
        <f>O1630*H1630</f>
        <v>0</v>
      </c>
      <c r="Q1630" s="216">
        <v>5.0000000000000002E-05</v>
      </c>
      <c r="R1630" s="216">
        <f>Q1630*H1630</f>
        <v>5.0000000000000002E-05</v>
      </c>
      <c r="S1630" s="216">
        <v>0</v>
      </c>
      <c r="T1630" s="217">
        <f>S1630*H1630</f>
        <v>0</v>
      </c>
      <c r="U1630" s="41"/>
      <c r="V1630" s="41"/>
      <c r="W1630" s="41"/>
      <c r="X1630" s="41"/>
      <c r="Y1630" s="41"/>
      <c r="Z1630" s="41"/>
      <c r="AA1630" s="41"/>
      <c r="AB1630" s="41"/>
      <c r="AC1630" s="41"/>
      <c r="AD1630" s="41"/>
      <c r="AE1630" s="41"/>
      <c r="AR1630" s="218" t="s">
        <v>391</v>
      </c>
      <c r="AT1630" s="218" t="s">
        <v>223</v>
      </c>
      <c r="AU1630" s="218" t="s">
        <v>85</v>
      </c>
      <c r="AY1630" s="20" t="s">
        <v>145</v>
      </c>
      <c r="BE1630" s="219">
        <f>IF(N1630="základní",J1630,0)</f>
        <v>0</v>
      </c>
      <c r="BF1630" s="219">
        <f>IF(N1630="snížená",J1630,0)</f>
        <v>0</v>
      </c>
      <c r="BG1630" s="219">
        <f>IF(N1630="zákl. přenesená",J1630,0)</f>
        <v>0</v>
      </c>
      <c r="BH1630" s="219">
        <f>IF(N1630="sníž. přenesená",J1630,0)</f>
        <v>0</v>
      </c>
      <c r="BI1630" s="219">
        <f>IF(N1630="nulová",J1630,0)</f>
        <v>0</v>
      </c>
      <c r="BJ1630" s="20" t="s">
        <v>83</v>
      </c>
      <c r="BK1630" s="219">
        <f>ROUND(I1630*H1630,2)</f>
        <v>0</v>
      </c>
      <c r="BL1630" s="20" t="s">
        <v>261</v>
      </c>
      <c r="BM1630" s="218" t="s">
        <v>1940</v>
      </c>
    </row>
    <row r="1631" s="2" customFormat="1" ht="21.75" customHeight="1">
      <c r="A1631" s="41"/>
      <c r="B1631" s="42"/>
      <c r="C1631" s="207" t="s">
        <v>1941</v>
      </c>
      <c r="D1631" s="207" t="s">
        <v>147</v>
      </c>
      <c r="E1631" s="208" t="s">
        <v>1942</v>
      </c>
      <c r="F1631" s="209" t="s">
        <v>1943</v>
      </c>
      <c r="G1631" s="210" t="s">
        <v>240</v>
      </c>
      <c r="H1631" s="211">
        <v>1</v>
      </c>
      <c r="I1631" s="212"/>
      <c r="J1631" s="213">
        <f>ROUND(I1631*H1631,2)</f>
        <v>0</v>
      </c>
      <c r="K1631" s="209" t="s">
        <v>151</v>
      </c>
      <c r="L1631" s="47"/>
      <c r="M1631" s="214" t="s">
        <v>19</v>
      </c>
      <c r="N1631" s="215" t="s">
        <v>46</v>
      </c>
      <c r="O1631" s="87"/>
      <c r="P1631" s="216">
        <f>O1631*H1631</f>
        <v>0</v>
      </c>
      <c r="Q1631" s="216">
        <v>0.00046999999999999999</v>
      </c>
      <c r="R1631" s="216">
        <f>Q1631*H1631</f>
        <v>0.00046999999999999999</v>
      </c>
      <c r="S1631" s="216">
        <v>0</v>
      </c>
      <c r="T1631" s="217">
        <f>S1631*H1631</f>
        <v>0</v>
      </c>
      <c r="U1631" s="41"/>
      <c r="V1631" s="41"/>
      <c r="W1631" s="41"/>
      <c r="X1631" s="41"/>
      <c r="Y1631" s="41"/>
      <c r="Z1631" s="41"/>
      <c r="AA1631" s="41"/>
      <c r="AB1631" s="41"/>
      <c r="AC1631" s="41"/>
      <c r="AD1631" s="41"/>
      <c r="AE1631" s="41"/>
      <c r="AR1631" s="218" t="s">
        <v>261</v>
      </c>
      <c r="AT1631" s="218" t="s">
        <v>147</v>
      </c>
      <c r="AU1631" s="218" t="s">
        <v>85</v>
      </c>
      <c r="AY1631" s="20" t="s">
        <v>145</v>
      </c>
      <c r="BE1631" s="219">
        <f>IF(N1631="základní",J1631,0)</f>
        <v>0</v>
      </c>
      <c r="BF1631" s="219">
        <f>IF(N1631="snížená",J1631,0)</f>
        <v>0</v>
      </c>
      <c r="BG1631" s="219">
        <f>IF(N1631="zákl. přenesená",J1631,0)</f>
        <v>0</v>
      </c>
      <c r="BH1631" s="219">
        <f>IF(N1631="sníž. přenesená",J1631,0)</f>
        <v>0</v>
      </c>
      <c r="BI1631" s="219">
        <f>IF(N1631="nulová",J1631,0)</f>
        <v>0</v>
      </c>
      <c r="BJ1631" s="20" t="s">
        <v>83</v>
      </c>
      <c r="BK1631" s="219">
        <f>ROUND(I1631*H1631,2)</f>
        <v>0</v>
      </c>
      <c r="BL1631" s="20" t="s">
        <v>261</v>
      </c>
      <c r="BM1631" s="218" t="s">
        <v>1944</v>
      </c>
    </row>
    <row r="1632" s="2" customFormat="1">
      <c r="A1632" s="41"/>
      <c r="B1632" s="42"/>
      <c r="C1632" s="43"/>
      <c r="D1632" s="220" t="s">
        <v>154</v>
      </c>
      <c r="E1632" s="43"/>
      <c r="F1632" s="221" t="s">
        <v>1945</v>
      </c>
      <c r="G1632" s="43"/>
      <c r="H1632" s="43"/>
      <c r="I1632" s="222"/>
      <c r="J1632" s="43"/>
      <c r="K1632" s="43"/>
      <c r="L1632" s="47"/>
      <c r="M1632" s="223"/>
      <c r="N1632" s="224"/>
      <c r="O1632" s="87"/>
      <c r="P1632" s="87"/>
      <c r="Q1632" s="87"/>
      <c r="R1632" s="87"/>
      <c r="S1632" s="87"/>
      <c r="T1632" s="88"/>
      <c r="U1632" s="41"/>
      <c r="V1632" s="41"/>
      <c r="W1632" s="41"/>
      <c r="X1632" s="41"/>
      <c r="Y1632" s="41"/>
      <c r="Z1632" s="41"/>
      <c r="AA1632" s="41"/>
      <c r="AB1632" s="41"/>
      <c r="AC1632" s="41"/>
      <c r="AD1632" s="41"/>
      <c r="AE1632" s="41"/>
      <c r="AT1632" s="20" t="s">
        <v>154</v>
      </c>
      <c r="AU1632" s="20" t="s">
        <v>85</v>
      </c>
    </row>
    <row r="1633" s="13" customFormat="1">
      <c r="A1633" s="13"/>
      <c r="B1633" s="225"/>
      <c r="C1633" s="226"/>
      <c r="D1633" s="227" t="s">
        <v>156</v>
      </c>
      <c r="E1633" s="228" t="s">
        <v>19</v>
      </c>
      <c r="F1633" s="229" t="s">
        <v>1767</v>
      </c>
      <c r="G1633" s="226"/>
      <c r="H1633" s="228" t="s">
        <v>19</v>
      </c>
      <c r="I1633" s="230"/>
      <c r="J1633" s="226"/>
      <c r="K1633" s="226"/>
      <c r="L1633" s="231"/>
      <c r="M1633" s="232"/>
      <c r="N1633" s="233"/>
      <c r="O1633" s="233"/>
      <c r="P1633" s="233"/>
      <c r="Q1633" s="233"/>
      <c r="R1633" s="233"/>
      <c r="S1633" s="233"/>
      <c r="T1633" s="234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5" t="s">
        <v>156</v>
      </c>
      <c r="AU1633" s="235" t="s">
        <v>85</v>
      </c>
      <c r="AV1633" s="13" t="s">
        <v>83</v>
      </c>
      <c r="AW1633" s="13" t="s">
        <v>37</v>
      </c>
      <c r="AX1633" s="13" t="s">
        <v>75</v>
      </c>
      <c r="AY1633" s="235" t="s">
        <v>145</v>
      </c>
    </row>
    <row r="1634" s="14" customFormat="1">
      <c r="A1634" s="14"/>
      <c r="B1634" s="236"/>
      <c r="C1634" s="237"/>
      <c r="D1634" s="227" t="s">
        <v>156</v>
      </c>
      <c r="E1634" s="238" t="s">
        <v>19</v>
      </c>
      <c r="F1634" s="239" t="s">
        <v>83</v>
      </c>
      <c r="G1634" s="237"/>
      <c r="H1634" s="240">
        <v>1</v>
      </c>
      <c r="I1634" s="241"/>
      <c r="J1634" s="237"/>
      <c r="K1634" s="237"/>
      <c r="L1634" s="242"/>
      <c r="M1634" s="243"/>
      <c r="N1634" s="244"/>
      <c r="O1634" s="244"/>
      <c r="P1634" s="244"/>
      <c r="Q1634" s="244"/>
      <c r="R1634" s="244"/>
      <c r="S1634" s="244"/>
      <c r="T1634" s="245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46" t="s">
        <v>156</v>
      </c>
      <c r="AU1634" s="246" t="s">
        <v>85</v>
      </c>
      <c r="AV1634" s="14" t="s">
        <v>85</v>
      </c>
      <c r="AW1634" s="14" t="s">
        <v>37</v>
      </c>
      <c r="AX1634" s="14" t="s">
        <v>75</v>
      </c>
      <c r="AY1634" s="246" t="s">
        <v>145</v>
      </c>
    </row>
    <row r="1635" s="16" customFormat="1">
      <c r="A1635" s="16"/>
      <c r="B1635" s="258"/>
      <c r="C1635" s="259"/>
      <c r="D1635" s="227" t="s">
        <v>156</v>
      </c>
      <c r="E1635" s="260" t="s">
        <v>19</v>
      </c>
      <c r="F1635" s="261" t="s">
        <v>166</v>
      </c>
      <c r="G1635" s="259"/>
      <c r="H1635" s="262">
        <v>1</v>
      </c>
      <c r="I1635" s="263"/>
      <c r="J1635" s="259"/>
      <c r="K1635" s="259"/>
      <c r="L1635" s="264"/>
      <c r="M1635" s="265"/>
      <c r="N1635" s="266"/>
      <c r="O1635" s="266"/>
      <c r="P1635" s="266"/>
      <c r="Q1635" s="266"/>
      <c r="R1635" s="266"/>
      <c r="S1635" s="266"/>
      <c r="T1635" s="267"/>
      <c r="U1635" s="16"/>
      <c r="V1635" s="16"/>
      <c r="W1635" s="16"/>
      <c r="X1635" s="16"/>
      <c r="Y1635" s="16"/>
      <c r="Z1635" s="16"/>
      <c r="AA1635" s="16"/>
      <c r="AB1635" s="16"/>
      <c r="AC1635" s="16"/>
      <c r="AD1635" s="16"/>
      <c r="AE1635" s="16"/>
      <c r="AT1635" s="268" t="s">
        <v>156</v>
      </c>
      <c r="AU1635" s="268" t="s">
        <v>85</v>
      </c>
      <c r="AV1635" s="16" t="s">
        <v>152</v>
      </c>
      <c r="AW1635" s="16" t="s">
        <v>37</v>
      </c>
      <c r="AX1635" s="16" t="s">
        <v>83</v>
      </c>
      <c r="AY1635" s="268" t="s">
        <v>145</v>
      </c>
    </row>
    <row r="1636" s="2" customFormat="1" ht="16.5" customHeight="1">
      <c r="A1636" s="41"/>
      <c r="B1636" s="42"/>
      <c r="C1636" s="269" t="s">
        <v>1946</v>
      </c>
      <c r="D1636" s="269" t="s">
        <v>223</v>
      </c>
      <c r="E1636" s="270" t="s">
        <v>1947</v>
      </c>
      <c r="F1636" s="271" t="s">
        <v>1948</v>
      </c>
      <c r="G1636" s="272" t="s">
        <v>240</v>
      </c>
      <c r="H1636" s="273">
        <v>1</v>
      </c>
      <c r="I1636" s="274"/>
      <c r="J1636" s="275">
        <f>ROUND(I1636*H1636,2)</f>
        <v>0</v>
      </c>
      <c r="K1636" s="271" t="s">
        <v>151</v>
      </c>
      <c r="L1636" s="276"/>
      <c r="M1636" s="277" t="s">
        <v>19</v>
      </c>
      <c r="N1636" s="278" t="s">
        <v>46</v>
      </c>
      <c r="O1636" s="87"/>
      <c r="P1636" s="216">
        <f>O1636*H1636</f>
        <v>0</v>
      </c>
      <c r="Q1636" s="216">
        <v>0.016</v>
      </c>
      <c r="R1636" s="216">
        <f>Q1636*H1636</f>
        <v>0.016</v>
      </c>
      <c r="S1636" s="216">
        <v>0</v>
      </c>
      <c r="T1636" s="217">
        <f>S1636*H1636</f>
        <v>0</v>
      </c>
      <c r="U1636" s="41"/>
      <c r="V1636" s="41"/>
      <c r="W1636" s="41"/>
      <c r="X1636" s="41"/>
      <c r="Y1636" s="41"/>
      <c r="Z1636" s="41"/>
      <c r="AA1636" s="41"/>
      <c r="AB1636" s="41"/>
      <c r="AC1636" s="41"/>
      <c r="AD1636" s="41"/>
      <c r="AE1636" s="41"/>
      <c r="AR1636" s="218" t="s">
        <v>391</v>
      </c>
      <c r="AT1636" s="218" t="s">
        <v>223</v>
      </c>
      <c r="AU1636" s="218" t="s">
        <v>85</v>
      </c>
      <c r="AY1636" s="20" t="s">
        <v>145</v>
      </c>
      <c r="BE1636" s="219">
        <f>IF(N1636="základní",J1636,0)</f>
        <v>0</v>
      </c>
      <c r="BF1636" s="219">
        <f>IF(N1636="snížená",J1636,0)</f>
        <v>0</v>
      </c>
      <c r="BG1636" s="219">
        <f>IF(N1636="zákl. přenesená",J1636,0)</f>
        <v>0</v>
      </c>
      <c r="BH1636" s="219">
        <f>IF(N1636="sníž. přenesená",J1636,0)</f>
        <v>0</v>
      </c>
      <c r="BI1636" s="219">
        <f>IF(N1636="nulová",J1636,0)</f>
        <v>0</v>
      </c>
      <c r="BJ1636" s="20" t="s">
        <v>83</v>
      </c>
      <c r="BK1636" s="219">
        <f>ROUND(I1636*H1636,2)</f>
        <v>0</v>
      </c>
      <c r="BL1636" s="20" t="s">
        <v>261</v>
      </c>
      <c r="BM1636" s="218" t="s">
        <v>1949</v>
      </c>
    </row>
    <row r="1637" s="2" customFormat="1" ht="21.75" customHeight="1">
      <c r="A1637" s="41"/>
      <c r="B1637" s="42"/>
      <c r="C1637" s="207" t="s">
        <v>1950</v>
      </c>
      <c r="D1637" s="207" t="s">
        <v>147</v>
      </c>
      <c r="E1637" s="208" t="s">
        <v>1942</v>
      </c>
      <c r="F1637" s="209" t="s">
        <v>1943</v>
      </c>
      <c r="G1637" s="210" t="s">
        <v>240</v>
      </c>
      <c r="H1637" s="211">
        <v>4</v>
      </c>
      <c r="I1637" s="212"/>
      <c r="J1637" s="213">
        <f>ROUND(I1637*H1637,2)</f>
        <v>0</v>
      </c>
      <c r="K1637" s="209" t="s">
        <v>151</v>
      </c>
      <c r="L1637" s="47"/>
      <c r="M1637" s="214" t="s">
        <v>19</v>
      </c>
      <c r="N1637" s="215" t="s">
        <v>46</v>
      </c>
      <c r="O1637" s="87"/>
      <c r="P1637" s="216">
        <f>O1637*H1637</f>
        <v>0</v>
      </c>
      <c r="Q1637" s="216">
        <v>0.00047281249999999998</v>
      </c>
      <c r="R1637" s="216">
        <f>Q1637*H1637</f>
        <v>0.0018912499999999999</v>
      </c>
      <c r="S1637" s="216">
        <v>0</v>
      </c>
      <c r="T1637" s="217">
        <f>S1637*H1637</f>
        <v>0</v>
      </c>
      <c r="U1637" s="41"/>
      <c r="V1637" s="41"/>
      <c r="W1637" s="41"/>
      <c r="X1637" s="41"/>
      <c r="Y1637" s="41"/>
      <c r="Z1637" s="41"/>
      <c r="AA1637" s="41"/>
      <c r="AB1637" s="41"/>
      <c r="AC1637" s="41"/>
      <c r="AD1637" s="41"/>
      <c r="AE1637" s="41"/>
      <c r="AR1637" s="218" t="s">
        <v>261</v>
      </c>
      <c r="AT1637" s="218" t="s">
        <v>147</v>
      </c>
      <c r="AU1637" s="218" t="s">
        <v>85</v>
      </c>
      <c r="AY1637" s="20" t="s">
        <v>145</v>
      </c>
      <c r="BE1637" s="219">
        <f>IF(N1637="základní",J1637,0)</f>
        <v>0</v>
      </c>
      <c r="BF1637" s="219">
        <f>IF(N1637="snížená",J1637,0)</f>
        <v>0</v>
      </c>
      <c r="BG1637" s="219">
        <f>IF(N1637="zákl. přenesená",J1637,0)</f>
        <v>0</v>
      </c>
      <c r="BH1637" s="219">
        <f>IF(N1637="sníž. přenesená",J1637,0)</f>
        <v>0</v>
      </c>
      <c r="BI1637" s="219">
        <f>IF(N1637="nulová",J1637,0)</f>
        <v>0</v>
      </c>
      <c r="BJ1637" s="20" t="s">
        <v>83</v>
      </c>
      <c r="BK1637" s="219">
        <f>ROUND(I1637*H1637,2)</f>
        <v>0</v>
      </c>
      <c r="BL1637" s="20" t="s">
        <v>261</v>
      </c>
      <c r="BM1637" s="218" t="s">
        <v>1951</v>
      </c>
    </row>
    <row r="1638" s="2" customFormat="1">
      <c r="A1638" s="41"/>
      <c r="B1638" s="42"/>
      <c r="C1638" s="43"/>
      <c r="D1638" s="220" t="s">
        <v>154</v>
      </c>
      <c r="E1638" s="43"/>
      <c r="F1638" s="221" t="s">
        <v>1945</v>
      </c>
      <c r="G1638" s="43"/>
      <c r="H1638" s="43"/>
      <c r="I1638" s="222"/>
      <c r="J1638" s="43"/>
      <c r="K1638" s="43"/>
      <c r="L1638" s="47"/>
      <c r="M1638" s="223"/>
      <c r="N1638" s="224"/>
      <c r="O1638" s="87"/>
      <c r="P1638" s="87"/>
      <c r="Q1638" s="87"/>
      <c r="R1638" s="87"/>
      <c r="S1638" s="87"/>
      <c r="T1638" s="88"/>
      <c r="U1638" s="41"/>
      <c r="V1638" s="41"/>
      <c r="W1638" s="41"/>
      <c r="X1638" s="41"/>
      <c r="Y1638" s="41"/>
      <c r="Z1638" s="41"/>
      <c r="AA1638" s="41"/>
      <c r="AB1638" s="41"/>
      <c r="AC1638" s="41"/>
      <c r="AD1638" s="41"/>
      <c r="AE1638" s="41"/>
      <c r="AT1638" s="20" t="s">
        <v>154</v>
      </c>
      <c r="AU1638" s="20" t="s">
        <v>85</v>
      </c>
    </row>
    <row r="1639" s="13" customFormat="1">
      <c r="A1639" s="13"/>
      <c r="B1639" s="225"/>
      <c r="C1639" s="226"/>
      <c r="D1639" s="227" t="s">
        <v>156</v>
      </c>
      <c r="E1639" s="228" t="s">
        <v>19</v>
      </c>
      <c r="F1639" s="229" t="s">
        <v>483</v>
      </c>
      <c r="G1639" s="226"/>
      <c r="H1639" s="228" t="s">
        <v>19</v>
      </c>
      <c r="I1639" s="230"/>
      <c r="J1639" s="226"/>
      <c r="K1639" s="226"/>
      <c r="L1639" s="231"/>
      <c r="M1639" s="232"/>
      <c r="N1639" s="233"/>
      <c r="O1639" s="233"/>
      <c r="P1639" s="233"/>
      <c r="Q1639" s="233"/>
      <c r="R1639" s="233"/>
      <c r="S1639" s="233"/>
      <c r="T1639" s="234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5" t="s">
        <v>156</v>
      </c>
      <c r="AU1639" s="235" t="s">
        <v>85</v>
      </c>
      <c r="AV1639" s="13" t="s">
        <v>83</v>
      </c>
      <c r="AW1639" s="13" t="s">
        <v>37</v>
      </c>
      <c r="AX1639" s="13" t="s">
        <v>75</v>
      </c>
      <c r="AY1639" s="235" t="s">
        <v>145</v>
      </c>
    </row>
    <row r="1640" s="14" customFormat="1">
      <c r="A1640" s="14"/>
      <c r="B1640" s="236"/>
      <c r="C1640" s="237"/>
      <c r="D1640" s="227" t="s">
        <v>156</v>
      </c>
      <c r="E1640" s="238" t="s">
        <v>19</v>
      </c>
      <c r="F1640" s="239" t="s">
        <v>83</v>
      </c>
      <c r="G1640" s="237"/>
      <c r="H1640" s="240">
        <v>1</v>
      </c>
      <c r="I1640" s="241"/>
      <c r="J1640" s="237"/>
      <c r="K1640" s="237"/>
      <c r="L1640" s="242"/>
      <c r="M1640" s="243"/>
      <c r="N1640" s="244"/>
      <c r="O1640" s="244"/>
      <c r="P1640" s="244"/>
      <c r="Q1640" s="244"/>
      <c r="R1640" s="244"/>
      <c r="S1640" s="244"/>
      <c r="T1640" s="245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46" t="s">
        <v>156</v>
      </c>
      <c r="AU1640" s="246" t="s">
        <v>85</v>
      </c>
      <c r="AV1640" s="14" t="s">
        <v>85</v>
      </c>
      <c r="AW1640" s="14" t="s">
        <v>37</v>
      </c>
      <c r="AX1640" s="14" t="s">
        <v>75</v>
      </c>
      <c r="AY1640" s="246" t="s">
        <v>145</v>
      </c>
    </row>
    <row r="1641" s="13" customFormat="1">
      <c r="A1641" s="13"/>
      <c r="B1641" s="225"/>
      <c r="C1641" s="226"/>
      <c r="D1641" s="227" t="s">
        <v>156</v>
      </c>
      <c r="E1641" s="228" t="s">
        <v>19</v>
      </c>
      <c r="F1641" s="229" t="s">
        <v>1856</v>
      </c>
      <c r="G1641" s="226"/>
      <c r="H1641" s="228" t="s">
        <v>19</v>
      </c>
      <c r="I1641" s="230"/>
      <c r="J1641" s="226"/>
      <c r="K1641" s="226"/>
      <c r="L1641" s="231"/>
      <c r="M1641" s="232"/>
      <c r="N1641" s="233"/>
      <c r="O1641" s="233"/>
      <c r="P1641" s="233"/>
      <c r="Q1641" s="233"/>
      <c r="R1641" s="233"/>
      <c r="S1641" s="233"/>
      <c r="T1641" s="234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5" t="s">
        <v>156</v>
      </c>
      <c r="AU1641" s="235" t="s">
        <v>85</v>
      </c>
      <c r="AV1641" s="13" t="s">
        <v>83</v>
      </c>
      <c r="AW1641" s="13" t="s">
        <v>37</v>
      </c>
      <c r="AX1641" s="13" t="s">
        <v>75</v>
      </c>
      <c r="AY1641" s="235" t="s">
        <v>145</v>
      </c>
    </row>
    <row r="1642" s="14" customFormat="1">
      <c r="A1642" s="14"/>
      <c r="B1642" s="236"/>
      <c r="C1642" s="237"/>
      <c r="D1642" s="227" t="s">
        <v>156</v>
      </c>
      <c r="E1642" s="238" t="s">
        <v>19</v>
      </c>
      <c r="F1642" s="239" t="s">
        <v>83</v>
      </c>
      <c r="G1642" s="237"/>
      <c r="H1642" s="240">
        <v>1</v>
      </c>
      <c r="I1642" s="241"/>
      <c r="J1642" s="237"/>
      <c r="K1642" s="237"/>
      <c r="L1642" s="242"/>
      <c r="M1642" s="243"/>
      <c r="N1642" s="244"/>
      <c r="O1642" s="244"/>
      <c r="P1642" s="244"/>
      <c r="Q1642" s="244"/>
      <c r="R1642" s="244"/>
      <c r="S1642" s="244"/>
      <c r="T1642" s="245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46" t="s">
        <v>156</v>
      </c>
      <c r="AU1642" s="246" t="s">
        <v>85</v>
      </c>
      <c r="AV1642" s="14" t="s">
        <v>85</v>
      </c>
      <c r="AW1642" s="14" t="s">
        <v>37</v>
      </c>
      <c r="AX1642" s="14" t="s">
        <v>75</v>
      </c>
      <c r="AY1642" s="246" t="s">
        <v>145</v>
      </c>
    </row>
    <row r="1643" s="13" customFormat="1">
      <c r="A1643" s="13"/>
      <c r="B1643" s="225"/>
      <c r="C1643" s="226"/>
      <c r="D1643" s="227" t="s">
        <v>156</v>
      </c>
      <c r="E1643" s="228" t="s">
        <v>19</v>
      </c>
      <c r="F1643" s="229" t="s">
        <v>1919</v>
      </c>
      <c r="G1643" s="226"/>
      <c r="H1643" s="228" t="s">
        <v>19</v>
      </c>
      <c r="I1643" s="230"/>
      <c r="J1643" s="226"/>
      <c r="K1643" s="226"/>
      <c r="L1643" s="231"/>
      <c r="M1643" s="232"/>
      <c r="N1643" s="233"/>
      <c r="O1643" s="233"/>
      <c r="P1643" s="233"/>
      <c r="Q1643" s="233"/>
      <c r="R1643" s="233"/>
      <c r="S1643" s="233"/>
      <c r="T1643" s="234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5" t="s">
        <v>156</v>
      </c>
      <c r="AU1643" s="235" t="s">
        <v>85</v>
      </c>
      <c r="AV1643" s="13" t="s">
        <v>83</v>
      </c>
      <c r="AW1643" s="13" t="s">
        <v>37</v>
      </c>
      <c r="AX1643" s="13" t="s">
        <v>75</v>
      </c>
      <c r="AY1643" s="235" t="s">
        <v>145</v>
      </c>
    </row>
    <row r="1644" s="14" customFormat="1">
      <c r="A1644" s="14"/>
      <c r="B1644" s="236"/>
      <c r="C1644" s="237"/>
      <c r="D1644" s="227" t="s">
        <v>156</v>
      </c>
      <c r="E1644" s="238" t="s">
        <v>19</v>
      </c>
      <c r="F1644" s="239" t="s">
        <v>83</v>
      </c>
      <c r="G1644" s="237"/>
      <c r="H1644" s="240">
        <v>1</v>
      </c>
      <c r="I1644" s="241"/>
      <c r="J1644" s="237"/>
      <c r="K1644" s="237"/>
      <c r="L1644" s="242"/>
      <c r="M1644" s="243"/>
      <c r="N1644" s="244"/>
      <c r="O1644" s="244"/>
      <c r="P1644" s="244"/>
      <c r="Q1644" s="244"/>
      <c r="R1644" s="244"/>
      <c r="S1644" s="244"/>
      <c r="T1644" s="245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46" t="s">
        <v>156</v>
      </c>
      <c r="AU1644" s="246" t="s">
        <v>85</v>
      </c>
      <c r="AV1644" s="14" t="s">
        <v>85</v>
      </c>
      <c r="AW1644" s="14" t="s">
        <v>37</v>
      </c>
      <c r="AX1644" s="14" t="s">
        <v>75</v>
      </c>
      <c r="AY1644" s="246" t="s">
        <v>145</v>
      </c>
    </row>
    <row r="1645" s="13" customFormat="1">
      <c r="A1645" s="13"/>
      <c r="B1645" s="225"/>
      <c r="C1645" s="226"/>
      <c r="D1645" s="227" t="s">
        <v>156</v>
      </c>
      <c r="E1645" s="228" t="s">
        <v>19</v>
      </c>
      <c r="F1645" s="229" t="s">
        <v>1907</v>
      </c>
      <c r="G1645" s="226"/>
      <c r="H1645" s="228" t="s">
        <v>19</v>
      </c>
      <c r="I1645" s="230"/>
      <c r="J1645" s="226"/>
      <c r="K1645" s="226"/>
      <c r="L1645" s="231"/>
      <c r="M1645" s="232"/>
      <c r="N1645" s="233"/>
      <c r="O1645" s="233"/>
      <c r="P1645" s="233"/>
      <c r="Q1645" s="233"/>
      <c r="R1645" s="233"/>
      <c r="S1645" s="233"/>
      <c r="T1645" s="234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5" t="s">
        <v>156</v>
      </c>
      <c r="AU1645" s="235" t="s">
        <v>85</v>
      </c>
      <c r="AV1645" s="13" t="s">
        <v>83</v>
      </c>
      <c r="AW1645" s="13" t="s">
        <v>37</v>
      </c>
      <c r="AX1645" s="13" t="s">
        <v>75</v>
      </c>
      <c r="AY1645" s="235" t="s">
        <v>145</v>
      </c>
    </row>
    <row r="1646" s="14" customFormat="1">
      <c r="A1646" s="14"/>
      <c r="B1646" s="236"/>
      <c r="C1646" s="237"/>
      <c r="D1646" s="227" t="s">
        <v>156</v>
      </c>
      <c r="E1646" s="238" t="s">
        <v>19</v>
      </c>
      <c r="F1646" s="239" t="s">
        <v>83</v>
      </c>
      <c r="G1646" s="237"/>
      <c r="H1646" s="240">
        <v>1</v>
      </c>
      <c r="I1646" s="241"/>
      <c r="J1646" s="237"/>
      <c r="K1646" s="237"/>
      <c r="L1646" s="242"/>
      <c r="M1646" s="243"/>
      <c r="N1646" s="244"/>
      <c r="O1646" s="244"/>
      <c r="P1646" s="244"/>
      <c r="Q1646" s="244"/>
      <c r="R1646" s="244"/>
      <c r="S1646" s="244"/>
      <c r="T1646" s="245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46" t="s">
        <v>156</v>
      </c>
      <c r="AU1646" s="246" t="s">
        <v>85</v>
      </c>
      <c r="AV1646" s="14" t="s">
        <v>85</v>
      </c>
      <c r="AW1646" s="14" t="s">
        <v>37</v>
      </c>
      <c r="AX1646" s="14" t="s">
        <v>75</v>
      </c>
      <c r="AY1646" s="246" t="s">
        <v>145</v>
      </c>
    </row>
    <row r="1647" s="16" customFormat="1">
      <c r="A1647" s="16"/>
      <c r="B1647" s="258"/>
      <c r="C1647" s="259"/>
      <c r="D1647" s="227" t="s">
        <v>156</v>
      </c>
      <c r="E1647" s="260" t="s">
        <v>19</v>
      </c>
      <c r="F1647" s="261" t="s">
        <v>166</v>
      </c>
      <c r="G1647" s="259"/>
      <c r="H1647" s="262">
        <v>4</v>
      </c>
      <c r="I1647" s="263"/>
      <c r="J1647" s="259"/>
      <c r="K1647" s="259"/>
      <c r="L1647" s="264"/>
      <c r="M1647" s="265"/>
      <c r="N1647" s="266"/>
      <c r="O1647" s="266"/>
      <c r="P1647" s="266"/>
      <c r="Q1647" s="266"/>
      <c r="R1647" s="266"/>
      <c r="S1647" s="266"/>
      <c r="T1647" s="267"/>
      <c r="U1647" s="16"/>
      <c r="V1647" s="16"/>
      <c r="W1647" s="16"/>
      <c r="X1647" s="16"/>
      <c r="Y1647" s="16"/>
      <c r="Z1647" s="16"/>
      <c r="AA1647" s="16"/>
      <c r="AB1647" s="16"/>
      <c r="AC1647" s="16"/>
      <c r="AD1647" s="16"/>
      <c r="AE1647" s="16"/>
      <c r="AT1647" s="268" t="s">
        <v>156</v>
      </c>
      <c r="AU1647" s="268" t="s">
        <v>85</v>
      </c>
      <c r="AV1647" s="16" t="s">
        <v>152</v>
      </c>
      <c r="AW1647" s="16" t="s">
        <v>37</v>
      </c>
      <c r="AX1647" s="16" t="s">
        <v>83</v>
      </c>
      <c r="AY1647" s="268" t="s">
        <v>145</v>
      </c>
    </row>
    <row r="1648" s="2" customFormat="1" ht="16.5" customHeight="1">
      <c r="A1648" s="41"/>
      <c r="B1648" s="42"/>
      <c r="C1648" s="269" t="s">
        <v>1952</v>
      </c>
      <c r="D1648" s="269" t="s">
        <v>223</v>
      </c>
      <c r="E1648" s="270" t="s">
        <v>1953</v>
      </c>
      <c r="F1648" s="271" t="s">
        <v>1954</v>
      </c>
      <c r="G1648" s="272" t="s">
        <v>240</v>
      </c>
      <c r="H1648" s="273">
        <v>4</v>
      </c>
      <c r="I1648" s="274"/>
      <c r="J1648" s="275">
        <f>ROUND(I1648*H1648,2)</f>
        <v>0</v>
      </c>
      <c r="K1648" s="271" t="s">
        <v>151</v>
      </c>
      <c r="L1648" s="276"/>
      <c r="M1648" s="277" t="s">
        <v>19</v>
      </c>
      <c r="N1648" s="278" t="s">
        <v>46</v>
      </c>
      <c r="O1648" s="87"/>
      <c r="P1648" s="216">
        <f>O1648*H1648</f>
        <v>0</v>
      </c>
      <c r="Q1648" s="216">
        <v>0.025999999999999999</v>
      </c>
      <c r="R1648" s="216">
        <f>Q1648*H1648</f>
        <v>0.104</v>
      </c>
      <c r="S1648" s="216">
        <v>0</v>
      </c>
      <c r="T1648" s="217">
        <f>S1648*H1648</f>
        <v>0</v>
      </c>
      <c r="U1648" s="41"/>
      <c r="V1648" s="41"/>
      <c r="W1648" s="41"/>
      <c r="X1648" s="41"/>
      <c r="Y1648" s="41"/>
      <c r="Z1648" s="41"/>
      <c r="AA1648" s="41"/>
      <c r="AB1648" s="41"/>
      <c r="AC1648" s="41"/>
      <c r="AD1648" s="41"/>
      <c r="AE1648" s="41"/>
      <c r="AR1648" s="218" t="s">
        <v>391</v>
      </c>
      <c r="AT1648" s="218" t="s">
        <v>223</v>
      </c>
      <c r="AU1648" s="218" t="s">
        <v>85</v>
      </c>
      <c r="AY1648" s="20" t="s">
        <v>145</v>
      </c>
      <c r="BE1648" s="219">
        <f>IF(N1648="základní",J1648,0)</f>
        <v>0</v>
      </c>
      <c r="BF1648" s="219">
        <f>IF(N1648="snížená",J1648,0)</f>
        <v>0</v>
      </c>
      <c r="BG1648" s="219">
        <f>IF(N1648="zákl. přenesená",J1648,0)</f>
        <v>0</v>
      </c>
      <c r="BH1648" s="219">
        <f>IF(N1648="sníž. přenesená",J1648,0)</f>
        <v>0</v>
      </c>
      <c r="BI1648" s="219">
        <f>IF(N1648="nulová",J1648,0)</f>
        <v>0</v>
      </c>
      <c r="BJ1648" s="20" t="s">
        <v>83</v>
      </c>
      <c r="BK1648" s="219">
        <f>ROUND(I1648*H1648,2)</f>
        <v>0</v>
      </c>
      <c r="BL1648" s="20" t="s">
        <v>261</v>
      </c>
      <c r="BM1648" s="218" t="s">
        <v>1955</v>
      </c>
    </row>
    <row r="1649" s="2" customFormat="1" ht="24.15" customHeight="1">
      <c r="A1649" s="41"/>
      <c r="B1649" s="42"/>
      <c r="C1649" s="207" t="s">
        <v>1956</v>
      </c>
      <c r="D1649" s="207" t="s">
        <v>147</v>
      </c>
      <c r="E1649" s="208" t="s">
        <v>1957</v>
      </c>
      <c r="F1649" s="209" t="s">
        <v>1958</v>
      </c>
      <c r="G1649" s="210" t="s">
        <v>240</v>
      </c>
      <c r="H1649" s="211">
        <v>2</v>
      </c>
      <c r="I1649" s="212"/>
      <c r="J1649" s="213">
        <f>ROUND(I1649*H1649,2)</f>
        <v>0</v>
      </c>
      <c r="K1649" s="209" t="s">
        <v>151</v>
      </c>
      <c r="L1649" s="47"/>
      <c r="M1649" s="214" t="s">
        <v>19</v>
      </c>
      <c r="N1649" s="215" t="s">
        <v>46</v>
      </c>
      <c r="O1649" s="87"/>
      <c r="P1649" s="216">
        <f>O1649*H1649</f>
        <v>0</v>
      </c>
      <c r="Q1649" s="216">
        <v>0.00040118579999999998</v>
      </c>
      <c r="R1649" s="216">
        <f>Q1649*H1649</f>
        <v>0.00080237159999999995</v>
      </c>
      <c r="S1649" s="216">
        <v>0</v>
      </c>
      <c r="T1649" s="217">
        <f>S1649*H1649</f>
        <v>0</v>
      </c>
      <c r="U1649" s="41"/>
      <c r="V1649" s="41"/>
      <c r="W1649" s="41"/>
      <c r="X1649" s="41"/>
      <c r="Y1649" s="41"/>
      <c r="Z1649" s="41"/>
      <c r="AA1649" s="41"/>
      <c r="AB1649" s="41"/>
      <c r="AC1649" s="41"/>
      <c r="AD1649" s="41"/>
      <c r="AE1649" s="41"/>
      <c r="AR1649" s="218" t="s">
        <v>261</v>
      </c>
      <c r="AT1649" s="218" t="s">
        <v>147</v>
      </c>
      <c r="AU1649" s="218" t="s">
        <v>85</v>
      </c>
      <c r="AY1649" s="20" t="s">
        <v>145</v>
      </c>
      <c r="BE1649" s="219">
        <f>IF(N1649="základní",J1649,0)</f>
        <v>0</v>
      </c>
      <c r="BF1649" s="219">
        <f>IF(N1649="snížená",J1649,0)</f>
        <v>0</v>
      </c>
      <c r="BG1649" s="219">
        <f>IF(N1649="zákl. přenesená",J1649,0)</f>
        <v>0</v>
      </c>
      <c r="BH1649" s="219">
        <f>IF(N1649="sníž. přenesená",J1649,0)</f>
        <v>0</v>
      </c>
      <c r="BI1649" s="219">
        <f>IF(N1649="nulová",J1649,0)</f>
        <v>0</v>
      </c>
      <c r="BJ1649" s="20" t="s">
        <v>83</v>
      </c>
      <c r="BK1649" s="219">
        <f>ROUND(I1649*H1649,2)</f>
        <v>0</v>
      </c>
      <c r="BL1649" s="20" t="s">
        <v>261</v>
      </c>
      <c r="BM1649" s="218" t="s">
        <v>1959</v>
      </c>
    </row>
    <row r="1650" s="2" customFormat="1">
      <c r="A1650" s="41"/>
      <c r="B1650" s="42"/>
      <c r="C1650" s="43"/>
      <c r="D1650" s="220" t="s">
        <v>154</v>
      </c>
      <c r="E1650" s="43"/>
      <c r="F1650" s="221" t="s">
        <v>1960</v>
      </c>
      <c r="G1650" s="43"/>
      <c r="H1650" s="43"/>
      <c r="I1650" s="222"/>
      <c r="J1650" s="43"/>
      <c r="K1650" s="43"/>
      <c r="L1650" s="47"/>
      <c r="M1650" s="223"/>
      <c r="N1650" s="224"/>
      <c r="O1650" s="87"/>
      <c r="P1650" s="87"/>
      <c r="Q1650" s="87"/>
      <c r="R1650" s="87"/>
      <c r="S1650" s="87"/>
      <c r="T1650" s="88"/>
      <c r="U1650" s="41"/>
      <c r="V1650" s="41"/>
      <c r="W1650" s="41"/>
      <c r="X1650" s="41"/>
      <c r="Y1650" s="41"/>
      <c r="Z1650" s="41"/>
      <c r="AA1650" s="41"/>
      <c r="AB1650" s="41"/>
      <c r="AC1650" s="41"/>
      <c r="AD1650" s="41"/>
      <c r="AE1650" s="41"/>
      <c r="AT1650" s="20" t="s">
        <v>154</v>
      </c>
      <c r="AU1650" s="20" t="s">
        <v>85</v>
      </c>
    </row>
    <row r="1651" s="13" customFormat="1">
      <c r="A1651" s="13"/>
      <c r="B1651" s="225"/>
      <c r="C1651" s="226"/>
      <c r="D1651" s="227" t="s">
        <v>156</v>
      </c>
      <c r="E1651" s="228" t="s">
        <v>19</v>
      </c>
      <c r="F1651" s="229" t="s">
        <v>413</v>
      </c>
      <c r="G1651" s="226"/>
      <c r="H1651" s="228" t="s">
        <v>19</v>
      </c>
      <c r="I1651" s="230"/>
      <c r="J1651" s="226"/>
      <c r="K1651" s="226"/>
      <c r="L1651" s="231"/>
      <c r="M1651" s="232"/>
      <c r="N1651" s="233"/>
      <c r="O1651" s="233"/>
      <c r="P1651" s="233"/>
      <c r="Q1651" s="233"/>
      <c r="R1651" s="233"/>
      <c r="S1651" s="233"/>
      <c r="T1651" s="234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5" t="s">
        <v>156</v>
      </c>
      <c r="AU1651" s="235" t="s">
        <v>85</v>
      </c>
      <c r="AV1651" s="13" t="s">
        <v>83</v>
      </c>
      <c r="AW1651" s="13" t="s">
        <v>37</v>
      </c>
      <c r="AX1651" s="13" t="s">
        <v>75</v>
      </c>
      <c r="AY1651" s="235" t="s">
        <v>145</v>
      </c>
    </row>
    <row r="1652" s="14" customFormat="1">
      <c r="A1652" s="14"/>
      <c r="B1652" s="236"/>
      <c r="C1652" s="237"/>
      <c r="D1652" s="227" t="s">
        <v>156</v>
      </c>
      <c r="E1652" s="238" t="s">
        <v>19</v>
      </c>
      <c r="F1652" s="239" t="s">
        <v>83</v>
      </c>
      <c r="G1652" s="237"/>
      <c r="H1652" s="240">
        <v>1</v>
      </c>
      <c r="I1652" s="241"/>
      <c r="J1652" s="237"/>
      <c r="K1652" s="237"/>
      <c r="L1652" s="242"/>
      <c r="M1652" s="243"/>
      <c r="N1652" s="244"/>
      <c r="O1652" s="244"/>
      <c r="P1652" s="244"/>
      <c r="Q1652" s="244"/>
      <c r="R1652" s="244"/>
      <c r="S1652" s="244"/>
      <c r="T1652" s="245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46" t="s">
        <v>156</v>
      </c>
      <c r="AU1652" s="246" t="s">
        <v>85</v>
      </c>
      <c r="AV1652" s="14" t="s">
        <v>85</v>
      </c>
      <c r="AW1652" s="14" t="s">
        <v>37</v>
      </c>
      <c r="AX1652" s="14" t="s">
        <v>75</v>
      </c>
      <c r="AY1652" s="246" t="s">
        <v>145</v>
      </c>
    </row>
    <row r="1653" s="13" customFormat="1">
      <c r="A1653" s="13"/>
      <c r="B1653" s="225"/>
      <c r="C1653" s="226"/>
      <c r="D1653" s="227" t="s">
        <v>156</v>
      </c>
      <c r="E1653" s="228" t="s">
        <v>19</v>
      </c>
      <c r="F1653" s="229" t="s">
        <v>1907</v>
      </c>
      <c r="G1653" s="226"/>
      <c r="H1653" s="228" t="s">
        <v>19</v>
      </c>
      <c r="I1653" s="230"/>
      <c r="J1653" s="226"/>
      <c r="K1653" s="226"/>
      <c r="L1653" s="231"/>
      <c r="M1653" s="232"/>
      <c r="N1653" s="233"/>
      <c r="O1653" s="233"/>
      <c r="P1653" s="233"/>
      <c r="Q1653" s="233"/>
      <c r="R1653" s="233"/>
      <c r="S1653" s="233"/>
      <c r="T1653" s="234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5" t="s">
        <v>156</v>
      </c>
      <c r="AU1653" s="235" t="s">
        <v>85</v>
      </c>
      <c r="AV1653" s="13" t="s">
        <v>83</v>
      </c>
      <c r="AW1653" s="13" t="s">
        <v>37</v>
      </c>
      <c r="AX1653" s="13" t="s">
        <v>75</v>
      </c>
      <c r="AY1653" s="235" t="s">
        <v>145</v>
      </c>
    </row>
    <row r="1654" s="14" customFormat="1">
      <c r="A1654" s="14"/>
      <c r="B1654" s="236"/>
      <c r="C1654" s="237"/>
      <c r="D1654" s="227" t="s">
        <v>156</v>
      </c>
      <c r="E1654" s="238" t="s">
        <v>19</v>
      </c>
      <c r="F1654" s="239" t="s">
        <v>83</v>
      </c>
      <c r="G1654" s="237"/>
      <c r="H1654" s="240">
        <v>1</v>
      </c>
      <c r="I1654" s="241"/>
      <c r="J1654" s="237"/>
      <c r="K1654" s="237"/>
      <c r="L1654" s="242"/>
      <c r="M1654" s="243"/>
      <c r="N1654" s="244"/>
      <c r="O1654" s="244"/>
      <c r="P1654" s="244"/>
      <c r="Q1654" s="244"/>
      <c r="R1654" s="244"/>
      <c r="S1654" s="244"/>
      <c r="T1654" s="245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46" t="s">
        <v>156</v>
      </c>
      <c r="AU1654" s="246" t="s">
        <v>85</v>
      </c>
      <c r="AV1654" s="14" t="s">
        <v>85</v>
      </c>
      <c r="AW1654" s="14" t="s">
        <v>37</v>
      </c>
      <c r="AX1654" s="14" t="s">
        <v>75</v>
      </c>
      <c r="AY1654" s="246" t="s">
        <v>145</v>
      </c>
    </row>
    <row r="1655" s="16" customFormat="1">
      <c r="A1655" s="16"/>
      <c r="B1655" s="258"/>
      <c r="C1655" s="259"/>
      <c r="D1655" s="227" t="s">
        <v>156</v>
      </c>
      <c r="E1655" s="260" t="s">
        <v>19</v>
      </c>
      <c r="F1655" s="261" t="s">
        <v>166</v>
      </c>
      <c r="G1655" s="259"/>
      <c r="H1655" s="262">
        <v>2</v>
      </c>
      <c r="I1655" s="263"/>
      <c r="J1655" s="259"/>
      <c r="K1655" s="259"/>
      <c r="L1655" s="264"/>
      <c r="M1655" s="265"/>
      <c r="N1655" s="266"/>
      <c r="O1655" s="266"/>
      <c r="P1655" s="266"/>
      <c r="Q1655" s="266"/>
      <c r="R1655" s="266"/>
      <c r="S1655" s="266"/>
      <c r="T1655" s="267"/>
      <c r="U1655" s="16"/>
      <c r="V1655" s="16"/>
      <c r="W1655" s="16"/>
      <c r="X1655" s="16"/>
      <c r="Y1655" s="16"/>
      <c r="Z1655" s="16"/>
      <c r="AA1655" s="16"/>
      <c r="AB1655" s="16"/>
      <c r="AC1655" s="16"/>
      <c r="AD1655" s="16"/>
      <c r="AE1655" s="16"/>
      <c r="AT1655" s="268" t="s">
        <v>156</v>
      </c>
      <c r="AU1655" s="268" t="s">
        <v>85</v>
      </c>
      <c r="AV1655" s="16" t="s">
        <v>152</v>
      </c>
      <c r="AW1655" s="16" t="s">
        <v>37</v>
      </c>
      <c r="AX1655" s="16" t="s">
        <v>83</v>
      </c>
      <c r="AY1655" s="268" t="s">
        <v>145</v>
      </c>
    </row>
    <row r="1656" s="2" customFormat="1" ht="21.75" customHeight="1">
      <c r="A1656" s="41"/>
      <c r="B1656" s="42"/>
      <c r="C1656" s="269" t="s">
        <v>1961</v>
      </c>
      <c r="D1656" s="269" t="s">
        <v>223</v>
      </c>
      <c r="E1656" s="270" t="s">
        <v>1962</v>
      </c>
      <c r="F1656" s="271" t="s">
        <v>1963</v>
      </c>
      <c r="G1656" s="272" t="s">
        <v>240</v>
      </c>
      <c r="H1656" s="273">
        <v>2</v>
      </c>
      <c r="I1656" s="274"/>
      <c r="J1656" s="275">
        <f>ROUND(I1656*H1656,2)</f>
        <v>0</v>
      </c>
      <c r="K1656" s="271" t="s">
        <v>151</v>
      </c>
      <c r="L1656" s="276"/>
      <c r="M1656" s="277" t="s">
        <v>19</v>
      </c>
      <c r="N1656" s="278" t="s">
        <v>46</v>
      </c>
      <c r="O1656" s="87"/>
      <c r="P1656" s="216">
        <f>O1656*H1656</f>
        <v>0</v>
      </c>
      <c r="Q1656" s="216">
        <v>0.016</v>
      </c>
      <c r="R1656" s="216">
        <f>Q1656*H1656</f>
        <v>0.032000000000000001</v>
      </c>
      <c r="S1656" s="216">
        <v>0</v>
      </c>
      <c r="T1656" s="217">
        <f>S1656*H1656</f>
        <v>0</v>
      </c>
      <c r="U1656" s="41"/>
      <c r="V1656" s="41"/>
      <c r="W1656" s="41"/>
      <c r="X1656" s="41"/>
      <c r="Y1656" s="41"/>
      <c r="Z1656" s="41"/>
      <c r="AA1656" s="41"/>
      <c r="AB1656" s="41"/>
      <c r="AC1656" s="41"/>
      <c r="AD1656" s="41"/>
      <c r="AE1656" s="41"/>
      <c r="AR1656" s="218" t="s">
        <v>391</v>
      </c>
      <c r="AT1656" s="218" t="s">
        <v>223</v>
      </c>
      <c r="AU1656" s="218" t="s">
        <v>85</v>
      </c>
      <c r="AY1656" s="20" t="s">
        <v>145</v>
      </c>
      <c r="BE1656" s="219">
        <f>IF(N1656="základní",J1656,0)</f>
        <v>0</v>
      </c>
      <c r="BF1656" s="219">
        <f>IF(N1656="snížená",J1656,0)</f>
        <v>0</v>
      </c>
      <c r="BG1656" s="219">
        <f>IF(N1656="zákl. přenesená",J1656,0)</f>
        <v>0</v>
      </c>
      <c r="BH1656" s="219">
        <f>IF(N1656="sníž. přenesená",J1656,0)</f>
        <v>0</v>
      </c>
      <c r="BI1656" s="219">
        <f>IF(N1656="nulová",J1656,0)</f>
        <v>0</v>
      </c>
      <c r="BJ1656" s="20" t="s">
        <v>83</v>
      </c>
      <c r="BK1656" s="219">
        <f>ROUND(I1656*H1656,2)</f>
        <v>0</v>
      </c>
      <c r="BL1656" s="20" t="s">
        <v>261</v>
      </c>
      <c r="BM1656" s="218" t="s">
        <v>1964</v>
      </c>
    </row>
    <row r="1657" s="2" customFormat="1" ht="24.15" customHeight="1">
      <c r="A1657" s="41"/>
      <c r="B1657" s="42"/>
      <c r="C1657" s="207" t="s">
        <v>1965</v>
      </c>
      <c r="D1657" s="207" t="s">
        <v>147</v>
      </c>
      <c r="E1657" s="208" t="s">
        <v>1966</v>
      </c>
      <c r="F1657" s="209" t="s">
        <v>1967</v>
      </c>
      <c r="G1657" s="210" t="s">
        <v>720</v>
      </c>
      <c r="H1657" s="279"/>
      <c r="I1657" s="212"/>
      <c r="J1657" s="213">
        <f>ROUND(I1657*H1657,2)</f>
        <v>0</v>
      </c>
      <c r="K1657" s="209" t="s">
        <v>151</v>
      </c>
      <c r="L1657" s="47"/>
      <c r="M1657" s="214" t="s">
        <v>19</v>
      </c>
      <c r="N1657" s="215" t="s">
        <v>46</v>
      </c>
      <c r="O1657" s="87"/>
      <c r="P1657" s="216">
        <f>O1657*H1657</f>
        <v>0</v>
      </c>
      <c r="Q1657" s="216">
        <v>0</v>
      </c>
      <c r="R1657" s="216">
        <f>Q1657*H1657</f>
        <v>0</v>
      </c>
      <c r="S1657" s="216">
        <v>0</v>
      </c>
      <c r="T1657" s="217">
        <f>S1657*H1657</f>
        <v>0</v>
      </c>
      <c r="U1657" s="41"/>
      <c r="V1657" s="41"/>
      <c r="W1657" s="41"/>
      <c r="X1657" s="41"/>
      <c r="Y1657" s="41"/>
      <c r="Z1657" s="41"/>
      <c r="AA1657" s="41"/>
      <c r="AB1657" s="41"/>
      <c r="AC1657" s="41"/>
      <c r="AD1657" s="41"/>
      <c r="AE1657" s="41"/>
      <c r="AR1657" s="218" t="s">
        <v>261</v>
      </c>
      <c r="AT1657" s="218" t="s">
        <v>147</v>
      </c>
      <c r="AU1657" s="218" t="s">
        <v>85</v>
      </c>
      <c r="AY1657" s="20" t="s">
        <v>145</v>
      </c>
      <c r="BE1657" s="219">
        <f>IF(N1657="základní",J1657,0)</f>
        <v>0</v>
      </c>
      <c r="BF1657" s="219">
        <f>IF(N1657="snížená",J1657,0)</f>
        <v>0</v>
      </c>
      <c r="BG1657" s="219">
        <f>IF(N1657="zákl. přenesená",J1657,0)</f>
        <v>0</v>
      </c>
      <c r="BH1657" s="219">
        <f>IF(N1657="sníž. přenesená",J1657,0)</f>
        <v>0</v>
      </c>
      <c r="BI1657" s="219">
        <f>IF(N1657="nulová",J1657,0)</f>
        <v>0</v>
      </c>
      <c r="BJ1657" s="20" t="s">
        <v>83</v>
      </c>
      <c r="BK1657" s="219">
        <f>ROUND(I1657*H1657,2)</f>
        <v>0</v>
      </c>
      <c r="BL1657" s="20" t="s">
        <v>261</v>
      </c>
      <c r="BM1657" s="218" t="s">
        <v>1968</v>
      </c>
    </row>
    <row r="1658" s="2" customFormat="1">
      <c r="A1658" s="41"/>
      <c r="B1658" s="42"/>
      <c r="C1658" s="43"/>
      <c r="D1658" s="220" t="s">
        <v>154</v>
      </c>
      <c r="E1658" s="43"/>
      <c r="F1658" s="221" t="s">
        <v>1969</v>
      </c>
      <c r="G1658" s="43"/>
      <c r="H1658" s="43"/>
      <c r="I1658" s="222"/>
      <c r="J1658" s="43"/>
      <c r="K1658" s="43"/>
      <c r="L1658" s="47"/>
      <c r="M1658" s="223"/>
      <c r="N1658" s="224"/>
      <c r="O1658" s="87"/>
      <c r="P1658" s="87"/>
      <c r="Q1658" s="87"/>
      <c r="R1658" s="87"/>
      <c r="S1658" s="87"/>
      <c r="T1658" s="88"/>
      <c r="U1658" s="41"/>
      <c r="V1658" s="41"/>
      <c r="W1658" s="41"/>
      <c r="X1658" s="41"/>
      <c r="Y1658" s="41"/>
      <c r="Z1658" s="41"/>
      <c r="AA1658" s="41"/>
      <c r="AB1658" s="41"/>
      <c r="AC1658" s="41"/>
      <c r="AD1658" s="41"/>
      <c r="AE1658" s="41"/>
      <c r="AT1658" s="20" t="s">
        <v>154</v>
      </c>
      <c r="AU1658" s="20" t="s">
        <v>85</v>
      </c>
    </row>
    <row r="1659" s="12" customFormat="1" ht="22.8" customHeight="1">
      <c r="A1659" s="12"/>
      <c r="B1659" s="191"/>
      <c r="C1659" s="192"/>
      <c r="D1659" s="193" t="s">
        <v>74</v>
      </c>
      <c r="E1659" s="205" t="s">
        <v>1970</v>
      </c>
      <c r="F1659" s="205" t="s">
        <v>1971</v>
      </c>
      <c r="G1659" s="192"/>
      <c r="H1659" s="192"/>
      <c r="I1659" s="195"/>
      <c r="J1659" s="206">
        <f>BK1659</f>
        <v>0</v>
      </c>
      <c r="K1659" s="192"/>
      <c r="L1659" s="197"/>
      <c r="M1659" s="198"/>
      <c r="N1659" s="199"/>
      <c r="O1659" s="199"/>
      <c r="P1659" s="200">
        <f>SUM(P1660:P1730)</f>
        <v>0</v>
      </c>
      <c r="Q1659" s="199"/>
      <c r="R1659" s="200">
        <f>SUM(R1660:R1730)</f>
        <v>2.3902870000000003</v>
      </c>
      <c r="S1659" s="199"/>
      <c r="T1659" s="201">
        <f>SUM(T1660:T1730)</f>
        <v>0</v>
      </c>
      <c r="U1659" s="12"/>
      <c r="V1659" s="12"/>
      <c r="W1659" s="12"/>
      <c r="X1659" s="12"/>
      <c r="Y1659" s="12"/>
      <c r="Z1659" s="12"/>
      <c r="AA1659" s="12"/>
      <c r="AB1659" s="12"/>
      <c r="AC1659" s="12"/>
      <c r="AD1659" s="12"/>
      <c r="AE1659" s="12"/>
      <c r="AR1659" s="202" t="s">
        <v>85</v>
      </c>
      <c r="AT1659" s="203" t="s">
        <v>74</v>
      </c>
      <c r="AU1659" s="203" t="s">
        <v>83</v>
      </c>
      <c r="AY1659" s="202" t="s">
        <v>145</v>
      </c>
      <c r="BK1659" s="204">
        <f>SUM(BK1660:BK1730)</f>
        <v>0</v>
      </c>
    </row>
    <row r="1660" s="2" customFormat="1" ht="16.5" customHeight="1">
      <c r="A1660" s="41"/>
      <c r="B1660" s="42"/>
      <c r="C1660" s="207" t="s">
        <v>1972</v>
      </c>
      <c r="D1660" s="207" t="s">
        <v>147</v>
      </c>
      <c r="E1660" s="208" t="s">
        <v>1973</v>
      </c>
      <c r="F1660" s="209" t="s">
        <v>1974</v>
      </c>
      <c r="G1660" s="210" t="s">
        <v>231</v>
      </c>
      <c r="H1660" s="211">
        <v>55.100000000000001</v>
      </c>
      <c r="I1660" s="212"/>
      <c r="J1660" s="213">
        <f>ROUND(I1660*H1660,2)</f>
        <v>0</v>
      </c>
      <c r="K1660" s="209" t="s">
        <v>151</v>
      </c>
      <c r="L1660" s="47"/>
      <c r="M1660" s="214" t="s">
        <v>19</v>
      </c>
      <c r="N1660" s="215" t="s">
        <v>46</v>
      </c>
      <c r="O1660" s="87"/>
      <c r="P1660" s="216">
        <f>O1660*H1660</f>
        <v>0</v>
      </c>
      <c r="Q1660" s="216">
        <v>0</v>
      </c>
      <c r="R1660" s="216">
        <f>Q1660*H1660</f>
        <v>0</v>
      </c>
      <c r="S1660" s="216">
        <v>0</v>
      </c>
      <c r="T1660" s="217">
        <f>S1660*H1660</f>
        <v>0</v>
      </c>
      <c r="U1660" s="41"/>
      <c r="V1660" s="41"/>
      <c r="W1660" s="41"/>
      <c r="X1660" s="41"/>
      <c r="Y1660" s="41"/>
      <c r="Z1660" s="41"/>
      <c r="AA1660" s="41"/>
      <c r="AB1660" s="41"/>
      <c r="AC1660" s="41"/>
      <c r="AD1660" s="41"/>
      <c r="AE1660" s="41"/>
      <c r="AR1660" s="218" t="s">
        <v>261</v>
      </c>
      <c r="AT1660" s="218" t="s">
        <v>147</v>
      </c>
      <c r="AU1660" s="218" t="s">
        <v>85</v>
      </c>
      <c r="AY1660" s="20" t="s">
        <v>145</v>
      </c>
      <c r="BE1660" s="219">
        <f>IF(N1660="základní",J1660,0)</f>
        <v>0</v>
      </c>
      <c r="BF1660" s="219">
        <f>IF(N1660="snížená",J1660,0)</f>
        <v>0</v>
      </c>
      <c r="BG1660" s="219">
        <f>IF(N1660="zákl. přenesená",J1660,0)</f>
        <v>0</v>
      </c>
      <c r="BH1660" s="219">
        <f>IF(N1660="sníž. přenesená",J1660,0)</f>
        <v>0</v>
      </c>
      <c r="BI1660" s="219">
        <f>IF(N1660="nulová",J1660,0)</f>
        <v>0</v>
      </c>
      <c r="BJ1660" s="20" t="s">
        <v>83</v>
      </c>
      <c r="BK1660" s="219">
        <f>ROUND(I1660*H1660,2)</f>
        <v>0</v>
      </c>
      <c r="BL1660" s="20" t="s">
        <v>261</v>
      </c>
      <c r="BM1660" s="218" t="s">
        <v>1975</v>
      </c>
    </row>
    <row r="1661" s="2" customFormat="1">
      <c r="A1661" s="41"/>
      <c r="B1661" s="42"/>
      <c r="C1661" s="43"/>
      <c r="D1661" s="220" t="s">
        <v>154</v>
      </c>
      <c r="E1661" s="43"/>
      <c r="F1661" s="221" t="s">
        <v>1976</v>
      </c>
      <c r="G1661" s="43"/>
      <c r="H1661" s="43"/>
      <c r="I1661" s="222"/>
      <c r="J1661" s="43"/>
      <c r="K1661" s="43"/>
      <c r="L1661" s="47"/>
      <c r="M1661" s="223"/>
      <c r="N1661" s="224"/>
      <c r="O1661" s="87"/>
      <c r="P1661" s="87"/>
      <c r="Q1661" s="87"/>
      <c r="R1661" s="87"/>
      <c r="S1661" s="87"/>
      <c r="T1661" s="88"/>
      <c r="U1661" s="41"/>
      <c r="V1661" s="41"/>
      <c r="W1661" s="41"/>
      <c r="X1661" s="41"/>
      <c r="Y1661" s="41"/>
      <c r="Z1661" s="41"/>
      <c r="AA1661" s="41"/>
      <c r="AB1661" s="41"/>
      <c r="AC1661" s="41"/>
      <c r="AD1661" s="41"/>
      <c r="AE1661" s="41"/>
      <c r="AT1661" s="20" t="s">
        <v>154</v>
      </c>
      <c r="AU1661" s="20" t="s">
        <v>85</v>
      </c>
    </row>
    <row r="1662" s="13" customFormat="1">
      <c r="A1662" s="13"/>
      <c r="B1662" s="225"/>
      <c r="C1662" s="226"/>
      <c r="D1662" s="227" t="s">
        <v>156</v>
      </c>
      <c r="E1662" s="228" t="s">
        <v>19</v>
      </c>
      <c r="F1662" s="229" t="s">
        <v>421</v>
      </c>
      <c r="G1662" s="226"/>
      <c r="H1662" s="228" t="s">
        <v>19</v>
      </c>
      <c r="I1662" s="230"/>
      <c r="J1662" s="226"/>
      <c r="K1662" s="226"/>
      <c r="L1662" s="231"/>
      <c r="M1662" s="232"/>
      <c r="N1662" s="233"/>
      <c r="O1662" s="233"/>
      <c r="P1662" s="233"/>
      <c r="Q1662" s="233"/>
      <c r="R1662" s="233"/>
      <c r="S1662" s="233"/>
      <c r="T1662" s="234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5" t="s">
        <v>156</v>
      </c>
      <c r="AU1662" s="235" t="s">
        <v>85</v>
      </c>
      <c r="AV1662" s="13" t="s">
        <v>83</v>
      </c>
      <c r="AW1662" s="13" t="s">
        <v>37</v>
      </c>
      <c r="AX1662" s="13" t="s">
        <v>75</v>
      </c>
      <c r="AY1662" s="235" t="s">
        <v>145</v>
      </c>
    </row>
    <row r="1663" s="13" customFormat="1">
      <c r="A1663" s="13"/>
      <c r="B1663" s="225"/>
      <c r="C1663" s="226"/>
      <c r="D1663" s="227" t="s">
        <v>156</v>
      </c>
      <c r="E1663" s="228" t="s">
        <v>19</v>
      </c>
      <c r="F1663" s="229" t="s">
        <v>422</v>
      </c>
      <c r="G1663" s="226"/>
      <c r="H1663" s="228" t="s">
        <v>19</v>
      </c>
      <c r="I1663" s="230"/>
      <c r="J1663" s="226"/>
      <c r="K1663" s="226"/>
      <c r="L1663" s="231"/>
      <c r="M1663" s="232"/>
      <c r="N1663" s="233"/>
      <c r="O1663" s="233"/>
      <c r="P1663" s="233"/>
      <c r="Q1663" s="233"/>
      <c r="R1663" s="233"/>
      <c r="S1663" s="233"/>
      <c r="T1663" s="234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5" t="s">
        <v>156</v>
      </c>
      <c r="AU1663" s="235" t="s">
        <v>85</v>
      </c>
      <c r="AV1663" s="13" t="s">
        <v>83</v>
      </c>
      <c r="AW1663" s="13" t="s">
        <v>37</v>
      </c>
      <c r="AX1663" s="13" t="s">
        <v>75</v>
      </c>
      <c r="AY1663" s="235" t="s">
        <v>145</v>
      </c>
    </row>
    <row r="1664" s="14" customFormat="1">
      <c r="A1664" s="14"/>
      <c r="B1664" s="236"/>
      <c r="C1664" s="237"/>
      <c r="D1664" s="227" t="s">
        <v>156</v>
      </c>
      <c r="E1664" s="238" t="s">
        <v>19</v>
      </c>
      <c r="F1664" s="239" t="s">
        <v>730</v>
      </c>
      <c r="G1664" s="237"/>
      <c r="H1664" s="240">
        <v>49.399999999999999</v>
      </c>
      <c r="I1664" s="241"/>
      <c r="J1664" s="237"/>
      <c r="K1664" s="237"/>
      <c r="L1664" s="242"/>
      <c r="M1664" s="243"/>
      <c r="N1664" s="244"/>
      <c r="O1664" s="244"/>
      <c r="P1664" s="244"/>
      <c r="Q1664" s="244"/>
      <c r="R1664" s="244"/>
      <c r="S1664" s="244"/>
      <c r="T1664" s="245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46" t="s">
        <v>156</v>
      </c>
      <c r="AU1664" s="246" t="s">
        <v>85</v>
      </c>
      <c r="AV1664" s="14" t="s">
        <v>85</v>
      </c>
      <c r="AW1664" s="14" t="s">
        <v>37</v>
      </c>
      <c r="AX1664" s="14" t="s">
        <v>75</v>
      </c>
      <c r="AY1664" s="246" t="s">
        <v>145</v>
      </c>
    </row>
    <row r="1665" s="13" customFormat="1">
      <c r="A1665" s="13"/>
      <c r="B1665" s="225"/>
      <c r="C1665" s="226"/>
      <c r="D1665" s="227" t="s">
        <v>156</v>
      </c>
      <c r="E1665" s="228" t="s">
        <v>19</v>
      </c>
      <c r="F1665" s="229" t="s">
        <v>1977</v>
      </c>
      <c r="G1665" s="226"/>
      <c r="H1665" s="228" t="s">
        <v>19</v>
      </c>
      <c r="I1665" s="230"/>
      <c r="J1665" s="226"/>
      <c r="K1665" s="226"/>
      <c r="L1665" s="231"/>
      <c r="M1665" s="232"/>
      <c r="N1665" s="233"/>
      <c r="O1665" s="233"/>
      <c r="P1665" s="233"/>
      <c r="Q1665" s="233"/>
      <c r="R1665" s="233"/>
      <c r="S1665" s="233"/>
      <c r="T1665" s="234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5" t="s">
        <v>156</v>
      </c>
      <c r="AU1665" s="235" t="s">
        <v>85</v>
      </c>
      <c r="AV1665" s="13" t="s">
        <v>83</v>
      </c>
      <c r="AW1665" s="13" t="s">
        <v>37</v>
      </c>
      <c r="AX1665" s="13" t="s">
        <v>75</v>
      </c>
      <c r="AY1665" s="235" t="s">
        <v>145</v>
      </c>
    </row>
    <row r="1666" s="13" customFormat="1">
      <c r="A1666" s="13"/>
      <c r="B1666" s="225"/>
      <c r="C1666" s="226"/>
      <c r="D1666" s="227" t="s">
        <v>156</v>
      </c>
      <c r="E1666" s="228" t="s">
        <v>19</v>
      </c>
      <c r="F1666" s="229" t="s">
        <v>1978</v>
      </c>
      <c r="G1666" s="226"/>
      <c r="H1666" s="228" t="s">
        <v>19</v>
      </c>
      <c r="I1666" s="230"/>
      <c r="J1666" s="226"/>
      <c r="K1666" s="226"/>
      <c r="L1666" s="231"/>
      <c r="M1666" s="232"/>
      <c r="N1666" s="233"/>
      <c r="O1666" s="233"/>
      <c r="P1666" s="233"/>
      <c r="Q1666" s="233"/>
      <c r="R1666" s="233"/>
      <c r="S1666" s="233"/>
      <c r="T1666" s="234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5" t="s">
        <v>156</v>
      </c>
      <c r="AU1666" s="235" t="s">
        <v>85</v>
      </c>
      <c r="AV1666" s="13" t="s">
        <v>83</v>
      </c>
      <c r="AW1666" s="13" t="s">
        <v>37</v>
      </c>
      <c r="AX1666" s="13" t="s">
        <v>75</v>
      </c>
      <c r="AY1666" s="235" t="s">
        <v>145</v>
      </c>
    </row>
    <row r="1667" s="14" customFormat="1">
      <c r="A1667" s="14"/>
      <c r="B1667" s="236"/>
      <c r="C1667" s="237"/>
      <c r="D1667" s="227" t="s">
        <v>156</v>
      </c>
      <c r="E1667" s="238" t="s">
        <v>19</v>
      </c>
      <c r="F1667" s="239" t="s">
        <v>1979</v>
      </c>
      <c r="G1667" s="237"/>
      <c r="H1667" s="240">
        <v>5.7000000000000002</v>
      </c>
      <c r="I1667" s="241"/>
      <c r="J1667" s="237"/>
      <c r="K1667" s="237"/>
      <c r="L1667" s="242"/>
      <c r="M1667" s="243"/>
      <c r="N1667" s="244"/>
      <c r="O1667" s="244"/>
      <c r="P1667" s="244"/>
      <c r="Q1667" s="244"/>
      <c r="R1667" s="244"/>
      <c r="S1667" s="244"/>
      <c r="T1667" s="245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46" t="s">
        <v>156</v>
      </c>
      <c r="AU1667" s="246" t="s">
        <v>85</v>
      </c>
      <c r="AV1667" s="14" t="s">
        <v>85</v>
      </c>
      <c r="AW1667" s="14" t="s">
        <v>37</v>
      </c>
      <c r="AX1667" s="14" t="s">
        <v>75</v>
      </c>
      <c r="AY1667" s="246" t="s">
        <v>145</v>
      </c>
    </row>
    <row r="1668" s="16" customFormat="1">
      <c r="A1668" s="16"/>
      <c r="B1668" s="258"/>
      <c r="C1668" s="259"/>
      <c r="D1668" s="227" t="s">
        <v>156</v>
      </c>
      <c r="E1668" s="260" t="s">
        <v>19</v>
      </c>
      <c r="F1668" s="261" t="s">
        <v>166</v>
      </c>
      <c r="G1668" s="259"/>
      <c r="H1668" s="262">
        <v>55.100000000000001</v>
      </c>
      <c r="I1668" s="263"/>
      <c r="J1668" s="259"/>
      <c r="K1668" s="259"/>
      <c r="L1668" s="264"/>
      <c r="M1668" s="265"/>
      <c r="N1668" s="266"/>
      <c r="O1668" s="266"/>
      <c r="P1668" s="266"/>
      <c r="Q1668" s="266"/>
      <c r="R1668" s="266"/>
      <c r="S1668" s="266"/>
      <c r="T1668" s="267"/>
      <c r="U1668" s="16"/>
      <c r="V1668" s="16"/>
      <c r="W1668" s="16"/>
      <c r="X1668" s="16"/>
      <c r="Y1668" s="16"/>
      <c r="Z1668" s="16"/>
      <c r="AA1668" s="16"/>
      <c r="AB1668" s="16"/>
      <c r="AC1668" s="16"/>
      <c r="AD1668" s="16"/>
      <c r="AE1668" s="16"/>
      <c r="AT1668" s="268" t="s">
        <v>156</v>
      </c>
      <c r="AU1668" s="268" t="s">
        <v>85</v>
      </c>
      <c r="AV1668" s="16" t="s">
        <v>152</v>
      </c>
      <c r="AW1668" s="16" t="s">
        <v>37</v>
      </c>
      <c r="AX1668" s="16" t="s">
        <v>83</v>
      </c>
      <c r="AY1668" s="268" t="s">
        <v>145</v>
      </c>
    </row>
    <row r="1669" s="2" customFormat="1" ht="16.5" customHeight="1">
      <c r="A1669" s="41"/>
      <c r="B1669" s="42"/>
      <c r="C1669" s="207" t="s">
        <v>1980</v>
      </c>
      <c r="D1669" s="207" t="s">
        <v>147</v>
      </c>
      <c r="E1669" s="208" t="s">
        <v>1981</v>
      </c>
      <c r="F1669" s="209" t="s">
        <v>1982</v>
      </c>
      <c r="G1669" s="210" t="s">
        <v>231</v>
      </c>
      <c r="H1669" s="211">
        <v>55.100000000000001</v>
      </c>
      <c r="I1669" s="212"/>
      <c r="J1669" s="213">
        <f>ROUND(I1669*H1669,2)</f>
        <v>0</v>
      </c>
      <c r="K1669" s="209" t="s">
        <v>151</v>
      </c>
      <c r="L1669" s="47"/>
      <c r="M1669" s="214" t="s">
        <v>19</v>
      </c>
      <c r="N1669" s="215" t="s">
        <v>46</v>
      </c>
      <c r="O1669" s="87"/>
      <c r="P1669" s="216">
        <f>O1669*H1669</f>
        <v>0</v>
      </c>
      <c r="Q1669" s="216">
        <v>0.00029999999999999997</v>
      </c>
      <c r="R1669" s="216">
        <f>Q1669*H1669</f>
        <v>0.01653</v>
      </c>
      <c r="S1669" s="216">
        <v>0</v>
      </c>
      <c r="T1669" s="217">
        <f>S1669*H1669</f>
        <v>0</v>
      </c>
      <c r="U1669" s="41"/>
      <c r="V1669" s="41"/>
      <c r="W1669" s="41"/>
      <c r="X1669" s="41"/>
      <c r="Y1669" s="41"/>
      <c r="Z1669" s="41"/>
      <c r="AA1669" s="41"/>
      <c r="AB1669" s="41"/>
      <c r="AC1669" s="41"/>
      <c r="AD1669" s="41"/>
      <c r="AE1669" s="41"/>
      <c r="AR1669" s="218" t="s">
        <v>261</v>
      </c>
      <c r="AT1669" s="218" t="s">
        <v>147</v>
      </c>
      <c r="AU1669" s="218" t="s">
        <v>85</v>
      </c>
      <c r="AY1669" s="20" t="s">
        <v>145</v>
      </c>
      <c r="BE1669" s="219">
        <f>IF(N1669="základní",J1669,0)</f>
        <v>0</v>
      </c>
      <c r="BF1669" s="219">
        <f>IF(N1669="snížená",J1669,0)</f>
        <v>0</v>
      </c>
      <c r="BG1669" s="219">
        <f>IF(N1669="zákl. přenesená",J1669,0)</f>
        <v>0</v>
      </c>
      <c r="BH1669" s="219">
        <f>IF(N1669="sníž. přenesená",J1669,0)</f>
        <v>0</v>
      </c>
      <c r="BI1669" s="219">
        <f>IF(N1669="nulová",J1669,0)</f>
        <v>0</v>
      </c>
      <c r="BJ1669" s="20" t="s">
        <v>83</v>
      </c>
      <c r="BK1669" s="219">
        <f>ROUND(I1669*H1669,2)</f>
        <v>0</v>
      </c>
      <c r="BL1669" s="20" t="s">
        <v>261</v>
      </c>
      <c r="BM1669" s="218" t="s">
        <v>1983</v>
      </c>
    </row>
    <row r="1670" s="2" customFormat="1">
      <c r="A1670" s="41"/>
      <c r="B1670" s="42"/>
      <c r="C1670" s="43"/>
      <c r="D1670" s="220" t="s">
        <v>154</v>
      </c>
      <c r="E1670" s="43"/>
      <c r="F1670" s="221" t="s">
        <v>1984</v>
      </c>
      <c r="G1670" s="43"/>
      <c r="H1670" s="43"/>
      <c r="I1670" s="222"/>
      <c r="J1670" s="43"/>
      <c r="K1670" s="43"/>
      <c r="L1670" s="47"/>
      <c r="M1670" s="223"/>
      <c r="N1670" s="224"/>
      <c r="O1670" s="87"/>
      <c r="P1670" s="87"/>
      <c r="Q1670" s="87"/>
      <c r="R1670" s="87"/>
      <c r="S1670" s="87"/>
      <c r="T1670" s="88"/>
      <c r="U1670" s="41"/>
      <c r="V1670" s="41"/>
      <c r="W1670" s="41"/>
      <c r="X1670" s="41"/>
      <c r="Y1670" s="41"/>
      <c r="Z1670" s="41"/>
      <c r="AA1670" s="41"/>
      <c r="AB1670" s="41"/>
      <c r="AC1670" s="41"/>
      <c r="AD1670" s="41"/>
      <c r="AE1670" s="41"/>
      <c r="AT1670" s="20" t="s">
        <v>154</v>
      </c>
      <c r="AU1670" s="20" t="s">
        <v>85</v>
      </c>
    </row>
    <row r="1671" s="13" customFormat="1">
      <c r="A1671" s="13"/>
      <c r="B1671" s="225"/>
      <c r="C1671" s="226"/>
      <c r="D1671" s="227" t="s">
        <v>156</v>
      </c>
      <c r="E1671" s="228" t="s">
        <v>19</v>
      </c>
      <c r="F1671" s="229" t="s">
        <v>421</v>
      </c>
      <c r="G1671" s="226"/>
      <c r="H1671" s="228" t="s">
        <v>19</v>
      </c>
      <c r="I1671" s="230"/>
      <c r="J1671" s="226"/>
      <c r="K1671" s="226"/>
      <c r="L1671" s="231"/>
      <c r="M1671" s="232"/>
      <c r="N1671" s="233"/>
      <c r="O1671" s="233"/>
      <c r="P1671" s="233"/>
      <c r="Q1671" s="233"/>
      <c r="R1671" s="233"/>
      <c r="S1671" s="233"/>
      <c r="T1671" s="234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5" t="s">
        <v>156</v>
      </c>
      <c r="AU1671" s="235" t="s">
        <v>85</v>
      </c>
      <c r="AV1671" s="13" t="s">
        <v>83</v>
      </c>
      <c r="AW1671" s="13" t="s">
        <v>37</v>
      </c>
      <c r="AX1671" s="13" t="s">
        <v>75</v>
      </c>
      <c r="AY1671" s="235" t="s">
        <v>145</v>
      </c>
    </row>
    <row r="1672" s="13" customFormat="1">
      <c r="A1672" s="13"/>
      <c r="B1672" s="225"/>
      <c r="C1672" s="226"/>
      <c r="D1672" s="227" t="s">
        <v>156</v>
      </c>
      <c r="E1672" s="228" t="s">
        <v>19</v>
      </c>
      <c r="F1672" s="229" t="s">
        <v>422</v>
      </c>
      <c r="G1672" s="226"/>
      <c r="H1672" s="228" t="s">
        <v>19</v>
      </c>
      <c r="I1672" s="230"/>
      <c r="J1672" s="226"/>
      <c r="K1672" s="226"/>
      <c r="L1672" s="231"/>
      <c r="M1672" s="232"/>
      <c r="N1672" s="233"/>
      <c r="O1672" s="233"/>
      <c r="P1672" s="233"/>
      <c r="Q1672" s="233"/>
      <c r="R1672" s="233"/>
      <c r="S1672" s="233"/>
      <c r="T1672" s="234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5" t="s">
        <v>156</v>
      </c>
      <c r="AU1672" s="235" t="s">
        <v>85</v>
      </c>
      <c r="AV1672" s="13" t="s">
        <v>83</v>
      </c>
      <c r="AW1672" s="13" t="s">
        <v>37</v>
      </c>
      <c r="AX1672" s="13" t="s">
        <v>75</v>
      </c>
      <c r="AY1672" s="235" t="s">
        <v>145</v>
      </c>
    </row>
    <row r="1673" s="14" customFormat="1">
      <c r="A1673" s="14"/>
      <c r="B1673" s="236"/>
      <c r="C1673" s="237"/>
      <c r="D1673" s="227" t="s">
        <v>156</v>
      </c>
      <c r="E1673" s="238" t="s">
        <v>19</v>
      </c>
      <c r="F1673" s="239" t="s">
        <v>730</v>
      </c>
      <c r="G1673" s="237"/>
      <c r="H1673" s="240">
        <v>49.399999999999999</v>
      </c>
      <c r="I1673" s="241"/>
      <c r="J1673" s="237"/>
      <c r="K1673" s="237"/>
      <c r="L1673" s="242"/>
      <c r="M1673" s="243"/>
      <c r="N1673" s="244"/>
      <c r="O1673" s="244"/>
      <c r="P1673" s="244"/>
      <c r="Q1673" s="244"/>
      <c r="R1673" s="244"/>
      <c r="S1673" s="244"/>
      <c r="T1673" s="245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46" t="s">
        <v>156</v>
      </c>
      <c r="AU1673" s="246" t="s">
        <v>85</v>
      </c>
      <c r="AV1673" s="14" t="s">
        <v>85</v>
      </c>
      <c r="AW1673" s="14" t="s">
        <v>37</v>
      </c>
      <c r="AX1673" s="14" t="s">
        <v>75</v>
      </c>
      <c r="AY1673" s="246" t="s">
        <v>145</v>
      </c>
    </row>
    <row r="1674" s="13" customFormat="1">
      <c r="A1674" s="13"/>
      <c r="B1674" s="225"/>
      <c r="C1674" s="226"/>
      <c r="D1674" s="227" t="s">
        <v>156</v>
      </c>
      <c r="E1674" s="228" t="s">
        <v>19</v>
      </c>
      <c r="F1674" s="229" t="s">
        <v>1977</v>
      </c>
      <c r="G1674" s="226"/>
      <c r="H1674" s="228" t="s">
        <v>19</v>
      </c>
      <c r="I1674" s="230"/>
      <c r="J1674" s="226"/>
      <c r="K1674" s="226"/>
      <c r="L1674" s="231"/>
      <c r="M1674" s="232"/>
      <c r="N1674" s="233"/>
      <c r="O1674" s="233"/>
      <c r="P1674" s="233"/>
      <c r="Q1674" s="233"/>
      <c r="R1674" s="233"/>
      <c r="S1674" s="233"/>
      <c r="T1674" s="234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5" t="s">
        <v>156</v>
      </c>
      <c r="AU1674" s="235" t="s">
        <v>85</v>
      </c>
      <c r="AV1674" s="13" t="s">
        <v>83</v>
      </c>
      <c r="AW1674" s="13" t="s">
        <v>37</v>
      </c>
      <c r="AX1674" s="13" t="s">
        <v>75</v>
      </c>
      <c r="AY1674" s="235" t="s">
        <v>145</v>
      </c>
    </row>
    <row r="1675" s="13" customFormat="1">
      <c r="A1675" s="13"/>
      <c r="B1675" s="225"/>
      <c r="C1675" s="226"/>
      <c r="D1675" s="227" t="s">
        <v>156</v>
      </c>
      <c r="E1675" s="228" t="s">
        <v>19</v>
      </c>
      <c r="F1675" s="229" t="s">
        <v>1978</v>
      </c>
      <c r="G1675" s="226"/>
      <c r="H1675" s="228" t="s">
        <v>19</v>
      </c>
      <c r="I1675" s="230"/>
      <c r="J1675" s="226"/>
      <c r="K1675" s="226"/>
      <c r="L1675" s="231"/>
      <c r="M1675" s="232"/>
      <c r="N1675" s="233"/>
      <c r="O1675" s="233"/>
      <c r="P1675" s="233"/>
      <c r="Q1675" s="233"/>
      <c r="R1675" s="233"/>
      <c r="S1675" s="233"/>
      <c r="T1675" s="234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5" t="s">
        <v>156</v>
      </c>
      <c r="AU1675" s="235" t="s">
        <v>85</v>
      </c>
      <c r="AV1675" s="13" t="s">
        <v>83</v>
      </c>
      <c r="AW1675" s="13" t="s">
        <v>37</v>
      </c>
      <c r="AX1675" s="13" t="s">
        <v>75</v>
      </c>
      <c r="AY1675" s="235" t="s">
        <v>145</v>
      </c>
    </row>
    <row r="1676" s="14" customFormat="1">
      <c r="A1676" s="14"/>
      <c r="B1676" s="236"/>
      <c r="C1676" s="237"/>
      <c r="D1676" s="227" t="s">
        <v>156</v>
      </c>
      <c r="E1676" s="238" t="s">
        <v>19</v>
      </c>
      <c r="F1676" s="239" t="s">
        <v>1979</v>
      </c>
      <c r="G1676" s="237"/>
      <c r="H1676" s="240">
        <v>5.7000000000000002</v>
      </c>
      <c r="I1676" s="241"/>
      <c r="J1676" s="237"/>
      <c r="K1676" s="237"/>
      <c r="L1676" s="242"/>
      <c r="M1676" s="243"/>
      <c r="N1676" s="244"/>
      <c r="O1676" s="244"/>
      <c r="P1676" s="244"/>
      <c r="Q1676" s="244"/>
      <c r="R1676" s="244"/>
      <c r="S1676" s="244"/>
      <c r="T1676" s="245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46" t="s">
        <v>156</v>
      </c>
      <c r="AU1676" s="246" t="s">
        <v>85</v>
      </c>
      <c r="AV1676" s="14" t="s">
        <v>85</v>
      </c>
      <c r="AW1676" s="14" t="s">
        <v>37</v>
      </c>
      <c r="AX1676" s="14" t="s">
        <v>75</v>
      </c>
      <c r="AY1676" s="246" t="s">
        <v>145</v>
      </c>
    </row>
    <row r="1677" s="16" customFormat="1">
      <c r="A1677" s="16"/>
      <c r="B1677" s="258"/>
      <c r="C1677" s="259"/>
      <c r="D1677" s="227" t="s">
        <v>156</v>
      </c>
      <c r="E1677" s="260" t="s">
        <v>19</v>
      </c>
      <c r="F1677" s="261" t="s">
        <v>166</v>
      </c>
      <c r="G1677" s="259"/>
      <c r="H1677" s="262">
        <v>55.100000000000001</v>
      </c>
      <c r="I1677" s="263"/>
      <c r="J1677" s="259"/>
      <c r="K1677" s="259"/>
      <c r="L1677" s="264"/>
      <c r="M1677" s="265"/>
      <c r="N1677" s="266"/>
      <c r="O1677" s="266"/>
      <c r="P1677" s="266"/>
      <c r="Q1677" s="266"/>
      <c r="R1677" s="266"/>
      <c r="S1677" s="266"/>
      <c r="T1677" s="267"/>
      <c r="U1677" s="16"/>
      <c r="V1677" s="16"/>
      <c r="W1677" s="16"/>
      <c r="X1677" s="16"/>
      <c r="Y1677" s="16"/>
      <c r="Z1677" s="16"/>
      <c r="AA1677" s="16"/>
      <c r="AB1677" s="16"/>
      <c r="AC1677" s="16"/>
      <c r="AD1677" s="16"/>
      <c r="AE1677" s="16"/>
      <c r="AT1677" s="268" t="s">
        <v>156</v>
      </c>
      <c r="AU1677" s="268" t="s">
        <v>85</v>
      </c>
      <c r="AV1677" s="16" t="s">
        <v>152</v>
      </c>
      <c r="AW1677" s="16" t="s">
        <v>37</v>
      </c>
      <c r="AX1677" s="16" t="s">
        <v>83</v>
      </c>
      <c r="AY1677" s="268" t="s">
        <v>145</v>
      </c>
    </row>
    <row r="1678" s="2" customFormat="1" ht="21.75" customHeight="1">
      <c r="A1678" s="41"/>
      <c r="B1678" s="42"/>
      <c r="C1678" s="207" t="s">
        <v>1985</v>
      </c>
      <c r="D1678" s="207" t="s">
        <v>147</v>
      </c>
      <c r="E1678" s="208" t="s">
        <v>1986</v>
      </c>
      <c r="F1678" s="209" t="s">
        <v>1987</v>
      </c>
      <c r="G1678" s="210" t="s">
        <v>231</v>
      </c>
      <c r="H1678" s="211">
        <v>55.100000000000001</v>
      </c>
      <c r="I1678" s="212"/>
      <c r="J1678" s="213">
        <f>ROUND(I1678*H1678,2)</f>
        <v>0</v>
      </c>
      <c r="K1678" s="209" t="s">
        <v>151</v>
      </c>
      <c r="L1678" s="47"/>
      <c r="M1678" s="214" t="s">
        <v>19</v>
      </c>
      <c r="N1678" s="215" t="s">
        <v>46</v>
      </c>
      <c r="O1678" s="87"/>
      <c r="P1678" s="216">
        <f>O1678*H1678</f>
        <v>0</v>
      </c>
      <c r="Q1678" s="216">
        <v>0.0045500000000000002</v>
      </c>
      <c r="R1678" s="216">
        <f>Q1678*H1678</f>
        <v>0.25070500000000001</v>
      </c>
      <c r="S1678" s="216">
        <v>0</v>
      </c>
      <c r="T1678" s="217">
        <f>S1678*H1678</f>
        <v>0</v>
      </c>
      <c r="U1678" s="41"/>
      <c r="V1678" s="41"/>
      <c r="W1678" s="41"/>
      <c r="X1678" s="41"/>
      <c r="Y1678" s="41"/>
      <c r="Z1678" s="41"/>
      <c r="AA1678" s="41"/>
      <c r="AB1678" s="41"/>
      <c r="AC1678" s="41"/>
      <c r="AD1678" s="41"/>
      <c r="AE1678" s="41"/>
      <c r="AR1678" s="218" t="s">
        <v>261</v>
      </c>
      <c r="AT1678" s="218" t="s">
        <v>147</v>
      </c>
      <c r="AU1678" s="218" t="s">
        <v>85</v>
      </c>
      <c r="AY1678" s="20" t="s">
        <v>145</v>
      </c>
      <c r="BE1678" s="219">
        <f>IF(N1678="základní",J1678,0)</f>
        <v>0</v>
      </c>
      <c r="BF1678" s="219">
        <f>IF(N1678="snížená",J1678,0)</f>
        <v>0</v>
      </c>
      <c r="BG1678" s="219">
        <f>IF(N1678="zákl. přenesená",J1678,0)</f>
        <v>0</v>
      </c>
      <c r="BH1678" s="219">
        <f>IF(N1678="sníž. přenesená",J1678,0)</f>
        <v>0</v>
      </c>
      <c r="BI1678" s="219">
        <f>IF(N1678="nulová",J1678,0)</f>
        <v>0</v>
      </c>
      <c r="BJ1678" s="20" t="s">
        <v>83</v>
      </c>
      <c r="BK1678" s="219">
        <f>ROUND(I1678*H1678,2)</f>
        <v>0</v>
      </c>
      <c r="BL1678" s="20" t="s">
        <v>261</v>
      </c>
      <c r="BM1678" s="218" t="s">
        <v>1988</v>
      </c>
    </row>
    <row r="1679" s="2" customFormat="1">
      <c r="A1679" s="41"/>
      <c r="B1679" s="42"/>
      <c r="C1679" s="43"/>
      <c r="D1679" s="220" t="s">
        <v>154</v>
      </c>
      <c r="E1679" s="43"/>
      <c r="F1679" s="221" t="s">
        <v>1989</v>
      </c>
      <c r="G1679" s="43"/>
      <c r="H1679" s="43"/>
      <c r="I1679" s="222"/>
      <c r="J1679" s="43"/>
      <c r="K1679" s="43"/>
      <c r="L1679" s="47"/>
      <c r="M1679" s="223"/>
      <c r="N1679" s="224"/>
      <c r="O1679" s="87"/>
      <c r="P1679" s="87"/>
      <c r="Q1679" s="87"/>
      <c r="R1679" s="87"/>
      <c r="S1679" s="87"/>
      <c r="T1679" s="88"/>
      <c r="U1679" s="41"/>
      <c r="V1679" s="41"/>
      <c r="W1679" s="41"/>
      <c r="X1679" s="41"/>
      <c r="Y1679" s="41"/>
      <c r="Z1679" s="41"/>
      <c r="AA1679" s="41"/>
      <c r="AB1679" s="41"/>
      <c r="AC1679" s="41"/>
      <c r="AD1679" s="41"/>
      <c r="AE1679" s="41"/>
      <c r="AT1679" s="20" t="s">
        <v>154</v>
      </c>
      <c r="AU1679" s="20" t="s">
        <v>85</v>
      </c>
    </row>
    <row r="1680" s="13" customFormat="1">
      <c r="A1680" s="13"/>
      <c r="B1680" s="225"/>
      <c r="C1680" s="226"/>
      <c r="D1680" s="227" t="s">
        <v>156</v>
      </c>
      <c r="E1680" s="228" t="s">
        <v>19</v>
      </c>
      <c r="F1680" s="229" t="s">
        <v>421</v>
      </c>
      <c r="G1680" s="226"/>
      <c r="H1680" s="228" t="s">
        <v>19</v>
      </c>
      <c r="I1680" s="230"/>
      <c r="J1680" s="226"/>
      <c r="K1680" s="226"/>
      <c r="L1680" s="231"/>
      <c r="M1680" s="232"/>
      <c r="N1680" s="233"/>
      <c r="O1680" s="233"/>
      <c r="P1680" s="233"/>
      <c r="Q1680" s="233"/>
      <c r="R1680" s="233"/>
      <c r="S1680" s="233"/>
      <c r="T1680" s="234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5" t="s">
        <v>156</v>
      </c>
      <c r="AU1680" s="235" t="s">
        <v>85</v>
      </c>
      <c r="AV1680" s="13" t="s">
        <v>83</v>
      </c>
      <c r="AW1680" s="13" t="s">
        <v>37</v>
      </c>
      <c r="AX1680" s="13" t="s">
        <v>75</v>
      </c>
      <c r="AY1680" s="235" t="s">
        <v>145</v>
      </c>
    </row>
    <row r="1681" s="13" customFormat="1">
      <c r="A1681" s="13"/>
      <c r="B1681" s="225"/>
      <c r="C1681" s="226"/>
      <c r="D1681" s="227" t="s">
        <v>156</v>
      </c>
      <c r="E1681" s="228" t="s">
        <v>19</v>
      </c>
      <c r="F1681" s="229" t="s">
        <v>422</v>
      </c>
      <c r="G1681" s="226"/>
      <c r="H1681" s="228" t="s">
        <v>19</v>
      </c>
      <c r="I1681" s="230"/>
      <c r="J1681" s="226"/>
      <c r="K1681" s="226"/>
      <c r="L1681" s="231"/>
      <c r="M1681" s="232"/>
      <c r="N1681" s="233"/>
      <c r="O1681" s="233"/>
      <c r="P1681" s="233"/>
      <c r="Q1681" s="233"/>
      <c r="R1681" s="233"/>
      <c r="S1681" s="233"/>
      <c r="T1681" s="234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5" t="s">
        <v>156</v>
      </c>
      <c r="AU1681" s="235" t="s">
        <v>85</v>
      </c>
      <c r="AV1681" s="13" t="s">
        <v>83</v>
      </c>
      <c r="AW1681" s="13" t="s">
        <v>37</v>
      </c>
      <c r="AX1681" s="13" t="s">
        <v>75</v>
      </c>
      <c r="AY1681" s="235" t="s">
        <v>145</v>
      </c>
    </row>
    <row r="1682" s="14" customFormat="1">
      <c r="A1682" s="14"/>
      <c r="B1682" s="236"/>
      <c r="C1682" s="237"/>
      <c r="D1682" s="227" t="s">
        <v>156</v>
      </c>
      <c r="E1682" s="238" t="s">
        <v>19</v>
      </c>
      <c r="F1682" s="239" t="s">
        <v>730</v>
      </c>
      <c r="G1682" s="237"/>
      <c r="H1682" s="240">
        <v>49.399999999999999</v>
      </c>
      <c r="I1682" s="241"/>
      <c r="J1682" s="237"/>
      <c r="K1682" s="237"/>
      <c r="L1682" s="242"/>
      <c r="M1682" s="243"/>
      <c r="N1682" s="244"/>
      <c r="O1682" s="244"/>
      <c r="P1682" s="244"/>
      <c r="Q1682" s="244"/>
      <c r="R1682" s="244"/>
      <c r="S1682" s="244"/>
      <c r="T1682" s="245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46" t="s">
        <v>156</v>
      </c>
      <c r="AU1682" s="246" t="s">
        <v>85</v>
      </c>
      <c r="AV1682" s="14" t="s">
        <v>85</v>
      </c>
      <c r="AW1682" s="14" t="s">
        <v>37</v>
      </c>
      <c r="AX1682" s="14" t="s">
        <v>75</v>
      </c>
      <c r="AY1682" s="246" t="s">
        <v>145</v>
      </c>
    </row>
    <row r="1683" s="13" customFormat="1">
      <c r="A1683" s="13"/>
      <c r="B1683" s="225"/>
      <c r="C1683" s="226"/>
      <c r="D1683" s="227" t="s">
        <v>156</v>
      </c>
      <c r="E1683" s="228" t="s">
        <v>19</v>
      </c>
      <c r="F1683" s="229" t="s">
        <v>1977</v>
      </c>
      <c r="G1683" s="226"/>
      <c r="H1683" s="228" t="s">
        <v>19</v>
      </c>
      <c r="I1683" s="230"/>
      <c r="J1683" s="226"/>
      <c r="K1683" s="226"/>
      <c r="L1683" s="231"/>
      <c r="M1683" s="232"/>
      <c r="N1683" s="233"/>
      <c r="O1683" s="233"/>
      <c r="P1683" s="233"/>
      <c r="Q1683" s="233"/>
      <c r="R1683" s="233"/>
      <c r="S1683" s="233"/>
      <c r="T1683" s="234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5" t="s">
        <v>156</v>
      </c>
      <c r="AU1683" s="235" t="s">
        <v>85</v>
      </c>
      <c r="AV1683" s="13" t="s">
        <v>83</v>
      </c>
      <c r="AW1683" s="13" t="s">
        <v>37</v>
      </c>
      <c r="AX1683" s="13" t="s">
        <v>75</v>
      </c>
      <c r="AY1683" s="235" t="s">
        <v>145</v>
      </c>
    </row>
    <row r="1684" s="13" customFormat="1">
      <c r="A1684" s="13"/>
      <c r="B1684" s="225"/>
      <c r="C1684" s="226"/>
      <c r="D1684" s="227" t="s">
        <v>156</v>
      </c>
      <c r="E1684" s="228" t="s">
        <v>19</v>
      </c>
      <c r="F1684" s="229" t="s">
        <v>1978</v>
      </c>
      <c r="G1684" s="226"/>
      <c r="H1684" s="228" t="s">
        <v>19</v>
      </c>
      <c r="I1684" s="230"/>
      <c r="J1684" s="226"/>
      <c r="K1684" s="226"/>
      <c r="L1684" s="231"/>
      <c r="M1684" s="232"/>
      <c r="N1684" s="233"/>
      <c r="O1684" s="233"/>
      <c r="P1684" s="233"/>
      <c r="Q1684" s="233"/>
      <c r="R1684" s="233"/>
      <c r="S1684" s="233"/>
      <c r="T1684" s="234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5" t="s">
        <v>156</v>
      </c>
      <c r="AU1684" s="235" t="s">
        <v>85</v>
      </c>
      <c r="AV1684" s="13" t="s">
        <v>83</v>
      </c>
      <c r="AW1684" s="13" t="s">
        <v>37</v>
      </c>
      <c r="AX1684" s="13" t="s">
        <v>75</v>
      </c>
      <c r="AY1684" s="235" t="s">
        <v>145</v>
      </c>
    </row>
    <row r="1685" s="14" customFormat="1">
      <c r="A1685" s="14"/>
      <c r="B1685" s="236"/>
      <c r="C1685" s="237"/>
      <c r="D1685" s="227" t="s">
        <v>156</v>
      </c>
      <c r="E1685" s="238" t="s">
        <v>19</v>
      </c>
      <c r="F1685" s="239" t="s">
        <v>1979</v>
      </c>
      <c r="G1685" s="237"/>
      <c r="H1685" s="240">
        <v>5.7000000000000002</v>
      </c>
      <c r="I1685" s="241"/>
      <c r="J1685" s="237"/>
      <c r="K1685" s="237"/>
      <c r="L1685" s="242"/>
      <c r="M1685" s="243"/>
      <c r="N1685" s="244"/>
      <c r="O1685" s="244"/>
      <c r="P1685" s="244"/>
      <c r="Q1685" s="244"/>
      <c r="R1685" s="244"/>
      <c r="S1685" s="244"/>
      <c r="T1685" s="245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46" t="s">
        <v>156</v>
      </c>
      <c r="AU1685" s="246" t="s">
        <v>85</v>
      </c>
      <c r="AV1685" s="14" t="s">
        <v>85</v>
      </c>
      <c r="AW1685" s="14" t="s">
        <v>37</v>
      </c>
      <c r="AX1685" s="14" t="s">
        <v>75</v>
      </c>
      <c r="AY1685" s="246" t="s">
        <v>145</v>
      </c>
    </row>
    <row r="1686" s="16" customFormat="1">
      <c r="A1686" s="16"/>
      <c r="B1686" s="258"/>
      <c r="C1686" s="259"/>
      <c r="D1686" s="227" t="s">
        <v>156</v>
      </c>
      <c r="E1686" s="260" t="s">
        <v>19</v>
      </c>
      <c r="F1686" s="261" t="s">
        <v>166</v>
      </c>
      <c r="G1686" s="259"/>
      <c r="H1686" s="262">
        <v>55.100000000000001</v>
      </c>
      <c r="I1686" s="263"/>
      <c r="J1686" s="259"/>
      <c r="K1686" s="259"/>
      <c r="L1686" s="264"/>
      <c r="M1686" s="265"/>
      <c r="N1686" s="266"/>
      <c r="O1686" s="266"/>
      <c r="P1686" s="266"/>
      <c r="Q1686" s="266"/>
      <c r="R1686" s="266"/>
      <c r="S1686" s="266"/>
      <c r="T1686" s="267"/>
      <c r="U1686" s="16"/>
      <c r="V1686" s="16"/>
      <c r="W1686" s="16"/>
      <c r="X1686" s="16"/>
      <c r="Y1686" s="16"/>
      <c r="Z1686" s="16"/>
      <c r="AA1686" s="16"/>
      <c r="AB1686" s="16"/>
      <c r="AC1686" s="16"/>
      <c r="AD1686" s="16"/>
      <c r="AE1686" s="16"/>
      <c r="AT1686" s="268" t="s">
        <v>156</v>
      </c>
      <c r="AU1686" s="268" t="s">
        <v>85</v>
      </c>
      <c r="AV1686" s="16" t="s">
        <v>152</v>
      </c>
      <c r="AW1686" s="16" t="s">
        <v>37</v>
      </c>
      <c r="AX1686" s="16" t="s">
        <v>83</v>
      </c>
      <c r="AY1686" s="268" t="s">
        <v>145</v>
      </c>
    </row>
    <row r="1687" s="2" customFormat="1" ht="24.15" customHeight="1">
      <c r="A1687" s="41"/>
      <c r="B1687" s="42"/>
      <c r="C1687" s="207" t="s">
        <v>1990</v>
      </c>
      <c r="D1687" s="207" t="s">
        <v>147</v>
      </c>
      <c r="E1687" s="208" t="s">
        <v>1991</v>
      </c>
      <c r="F1687" s="209" t="s">
        <v>1992</v>
      </c>
      <c r="G1687" s="210" t="s">
        <v>313</v>
      </c>
      <c r="H1687" s="211">
        <v>127.5</v>
      </c>
      <c r="I1687" s="212"/>
      <c r="J1687" s="213">
        <f>ROUND(I1687*H1687,2)</f>
        <v>0</v>
      </c>
      <c r="K1687" s="209" t="s">
        <v>151</v>
      </c>
      <c r="L1687" s="47"/>
      <c r="M1687" s="214" t="s">
        <v>19</v>
      </c>
      <c r="N1687" s="215" t="s">
        <v>46</v>
      </c>
      <c r="O1687" s="87"/>
      <c r="P1687" s="216">
        <f>O1687*H1687</f>
        <v>0</v>
      </c>
      <c r="Q1687" s="216">
        <v>0.00058</v>
      </c>
      <c r="R1687" s="216">
        <f>Q1687*H1687</f>
        <v>0.073950000000000002</v>
      </c>
      <c r="S1687" s="216">
        <v>0</v>
      </c>
      <c r="T1687" s="217">
        <f>S1687*H1687</f>
        <v>0</v>
      </c>
      <c r="U1687" s="41"/>
      <c r="V1687" s="41"/>
      <c r="W1687" s="41"/>
      <c r="X1687" s="41"/>
      <c r="Y1687" s="41"/>
      <c r="Z1687" s="41"/>
      <c r="AA1687" s="41"/>
      <c r="AB1687" s="41"/>
      <c r="AC1687" s="41"/>
      <c r="AD1687" s="41"/>
      <c r="AE1687" s="41"/>
      <c r="AR1687" s="218" t="s">
        <v>261</v>
      </c>
      <c r="AT1687" s="218" t="s">
        <v>147</v>
      </c>
      <c r="AU1687" s="218" t="s">
        <v>85</v>
      </c>
      <c r="AY1687" s="20" t="s">
        <v>145</v>
      </c>
      <c r="BE1687" s="219">
        <f>IF(N1687="základní",J1687,0)</f>
        <v>0</v>
      </c>
      <c r="BF1687" s="219">
        <f>IF(N1687="snížená",J1687,0)</f>
        <v>0</v>
      </c>
      <c r="BG1687" s="219">
        <f>IF(N1687="zákl. přenesená",J1687,0)</f>
        <v>0</v>
      </c>
      <c r="BH1687" s="219">
        <f>IF(N1687="sníž. přenesená",J1687,0)</f>
        <v>0</v>
      </c>
      <c r="BI1687" s="219">
        <f>IF(N1687="nulová",J1687,0)</f>
        <v>0</v>
      </c>
      <c r="BJ1687" s="20" t="s">
        <v>83</v>
      </c>
      <c r="BK1687" s="219">
        <f>ROUND(I1687*H1687,2)</f>
        <v>0</v>
      </c>
      <c r="BL1687" s="20" t="s">
        <v>261</v>
      </c>
      <c r="BM1687" s="218" t="s">
        <v>1993</v>
      </c>
    </row>
    <row r="1688" s="2" customFormat="1">
      <c r="A1688" s="41"/>
      <c r="B1688" s="42"/>
      <c r="C1688" s="43"/>
      <c r="D1688" s="220" t="s">
        <v>154</v>
      </c>
      <c r="E1688" s="43"/>
      <c r="F1688" s="221" t="s">
        <v>1994</v>
      </c>
      <c r="G1688" s="43"/>
      <c r="H1688" s="43"/>
      <c r="I1688" s="222"/>
      <c r="J1688" s="43"/>
      <c r="K1688" s="43"/>
      <c r="L1688" s="47"/>
      <c r="M1688" s="223"/>
      <c r="N1688" s="224"/>
      <c r="O1688" s="87"/>
      <c r="P1688" s="87"/>
      <c r="Q1688" s="87"/>
      <c r="R1688" s="87"/>
      <c r="S1688" s="87"/>
      <c r="T1688" s="88"/>
      <c r="U1688" s="41"/>
      <c r="V1688" s="41"/>
      <c r="W1688" s="41"/>
      <c r="X1688" s="41"/>
      <c r="Y1688" s="41"/>
      <c r="Z1688" s="41"/>
      <c r="AA1688" s="41"/>
      <c r="AB1688" s="41"/>
      <c r="AC1688" s="41"/>
      <c r="AD1688" s="41"/>
      <c r="AE1688" s="41"/>
      <c r="AT1688" s="20" t="s">
        <v>154</v>
      </c>
      <c r="AU1688" s="20" t="s">
        <v>85</v>
      </c>
    </row>
    <row r="1689" s="13" customFormat="1">
      <c r="A1689" s="13"/>
      <c r="B1689" s="225"/>
      <c r="C1689" s="226"/>
      <c r="D1689" s="227" t="s">
        <v>156</v>
      </c>
      <c r="E1689" s="228" t="s">
        <v>19</v>
      </c>
      <c r="F1689" s="229" t="s">
        <v>407</v>
      </c>
      <c r="G1689" s="226"/>
      <c r="H1689" s="228" t="s">
        <v>19</v>
      </c>
      <c r="I1689" s="230"/>
      <c r="J1689" s="226"/>
      <c r="K1689" s="226"/>
      <c r="L1689" s="231"/>
      <c r="M1689" s="232"/>
      <c r="N1689" s="233"/>
      <c r="O1689" s="233"/>
      <c r="P1689" s="233"/>
      <c r="Q1689" s="233"/>
      <c r="R1689" s="233"/>
      <c r="S1689" s="233"/>
      <c r="T1689" s="234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5" t="s">
        <v>156</v>
      </c>
      <c r="AU1689" s="235" t="s">
        <v>85</v>
      </c>
      <c r="AV1689" s="13" t="s">
        <v>83</v>
      </c>
      <c r="AW1689" s="13" t="s">
        <v>37</v>
      </c>
      <c r="AX1689" s="13" t="s">
        <v>75</v>
      </c>
      <c r="AY1689" s="235" t="s">
        <v>145</v>
      </c>
    </row>
    <row r="1690" s="14" customFormat="1">
      <c r="A1690" s="14"/>
      <c r="B1690" s="236"/>
      <c r="C1690" s="237"/>
      <c r="D1690" s="227" t="s">
        <v>156</v>
      </c>
      <c r="E1690" s="238" t="s">
        <v>19</v>
      </c>
      <c r="F1690" s="239" t="s">
        <v>408</v>
      </c>
      <c r="G1690" s="237"/>
      <c r="H1690" s="240">
        <v>46.600000000000001</v>
      </c>
      <c r="I1690" s="241"/>
      <c r="J1690" s="237"/>
      <c r="K1690" s="237"/>
      <c r="L1690" s="242"/>
      <c r="M1690" s="243"/>
      <c r="N1690" s="244"/>
      <c r="O1690" s="244"/>
      <c r="P1690" s="244"/>
      <c r="Q1690" s="244"/>
      <c r="R1690" s="244"/>
      <c r="S1690" s="244"/>
      <c r="T1690" s="245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46" t="s">
        <v>156</v>
      </c>
      <c r="AU1690" s="246" t="s">
        <v>85</v>
      </c>
      <c r="AV1690" s="14" t="s">
        <v>85</v>
      </c>
      <c r="AW1690" s="14" t="s">
        <v>37</v>
      </c>
      <c r="AX1690" s="14" t="s">
        <v>75</v>
      </c>
      <c r="AY1690" s="246" t="s">
        <v>145</v>
      </c>
    </row>
    <row r="1691" s="14" customFormat="1">
      <c r="A1691" s="14"/>
      <c r="B1691" s="236"/>
      <c r="C1691" s="237"/>
      <c r="D1691" s="227" t="s">
        <v>156</v>
      </c>
      <c r="E1691" s="238" t="s">
        <v>19</v>
      </c>
      <c r="F1691" s="239" t="s">
        <v>409</v>
      </c>
      <c r="G1691" s="237"/>
      <c r="H1691" s="240">
        <v>80.900000000000006</v>
      </c>
      <c r="I1691" s="241"/>
      <c r="J1691" s="237"/>
      <c r="K1691" s="237"/>
      <c r="L1691" s="242"/>
      <c r="M1691" s="243"/>
      <c r="N1691" s="244"/>
      <c r="O1691" s="244"/>
      <c r="P1691" s="244"/>
      <c r="Q1691" s="244"/>
      <c r="R1691" s="244"/>
      <c r="S1691" s="244"/>
      <c r="T1691" s="245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46" t="s">
        <v>156</v>
      </c>
      <c r="AU1691" s="246" t="s">
        <v>85</v>
      </c>
      <c r="AV1691" s="14" t="s">
        <v>85</v>
      </c>
      <c r="AW1691" s="14" t="s">
        <v>37</v>
      </c>
      <c r="AX1691" s="14" t="s">
        <v>75</v>
      </c>
      <c r="AY1691" s="246" t="s">
        <v>145</v>
      </c>
    </row>
    <row r="1692" s="16" customFormat="1">
      <c r="A1692" s="16"/>
      <c r="B1692" s="258"/>
      <c r="C1692" s="259"/>
      <c r="D1692" s="227" t="s">
        <v>156</v>
      </c>
      <c r="E1692" s="260" t="s">
        <v>19</v>
      </c>
      <c r="F1692" s="261" t="s">
        <v>166</v>
      </c>
      <c r="G1692" s="259"/>
      <c r="H1692" s="262">
        <v>127.5</v>
      </c>
      <c r="I1692" s="263"/>
      <c r="J1692" s="259"/>
      <c r="K1692" s="259"/>
      <c r="L1692" s="264"/>
      <c r="M1692" s="265"/>
      <c r="N1692" s="266"/>
      <c r="O1692" s="266"/>
      <c r="P1692" s="266"/>
      <c r="Q1692" s="266"/>
      <c r="R1692" s="266"/>
      <c r="S1692" s="266"/>
      <c r="T1692" s="267"/>
      <c r="U1692" s="16"/>
      <c r="V1692" s="16"/>
      <c r="W1692" s="16"/>
      <c r="X1692" s="16"/>
      <c r="Y1692" s="16"/>
      <c r="Z1692" s="16"/>
      <c r="AA1692" s="16"/>
      <c r="AB1692" s="16"/>
      <c r="AC1692" s="16"/>
      <c r="AD1692" s="16"/>
      <c r="AE1692" s="16"/>
      <c r="AT1692" s="268" t="s">
        <v>156</v>
      </c>
      <c r="AU1692" s="268" t="s">
        <v>85</v>
      </c>
      <c r="AV1692" s="16" t="s">
        <v>152</v>
      </c>
      <c r="AW1692" s="16" t="s">
        <v>37</v>
      </c>
      <c r="AX1692" s="16" t="s">
        <v>83</v>
      </c>
      <c r="AY1692" s="268" t="s">
        <v>145</v>
      </c>
    </row>
    <row r="1693" s="2" customFormat="1" ht="16.5" customHeight="1">
      <c r="A1693" s="41"/>
      <c r="B1693" s="42"/>
      <c r="C1693" s="269" t="s">
        <v>1995</v>
      </c>
      <c r="D1693" s="269" t="s">
        <v>223</v>
      </c>
      <c r="E1693" s="270" t="s">
        <v>1996</v>
      </c>
      <c r="F1693" s="271" t="s">
        <v>1997</v>
      </c>
      <c r="G1693" s="272" t="s">
        <v>313</v>
      </c>
      <c r="H1693" s="273">
        <v>140.25</v>
      </c>
      <c r="I1693" s="274"/>
      <c r="J1693" s="275">
        <f>ROUND(I1693*H1693,2)</f>
        <v>0</v>
      </c>
      <c r="K1693" s="271" t="s">
        <v>151</v>
      </c>
      <c r="L1693" s="276"/>
      <c r="M1693" s="277" t="s">
        <v>19</v>
      </c>
      <c r="N1693" s="278" t="s">
        <v>46</v>
      </c>
      <c r="O1693" s="87"/>
      <c r="P1693" s="216">
        <f>O1693*H1693</f>
        <v>0</v>
      </c>
      <c r="Q1693" s="216">
        <v>0.00264</v>
      </c>
      <c r="R1693" s="216">
        <f>Q1693*H1693</f>
        <v>0.37025999999999998</v>
      </c>
      <c r="S1693" s="216">
        <v>0</v>
      </c>
      <c r="T1693" s="217">
        <f>S1693*H1693</f>
        <v>0</v>
      </c>
      <c r="U1693" s="41"/>
      <c r="V1693" s="41"/>
      <c r="W1693" s="41"/>
      <c r="X1693" s="41"/>
      <c r="Y1693" s="41"/>
      <c r="Z1693" s="41"/>
      <c r="AA1693" s="41"/>
      <c r="AB1693" s="41"/>
      <c r="AC1693" s="41"/>
      <c r="AD1693" s="41"/>
      <c r="AE1693" s="41"/>
      <c r="AR1693" s="218" t="s">
        <v>391</v>
      </c>
      <c r="AT1693" s="218" t="s">
        <v>223</v>
      </c>
      <c r="AU1693" s="218" t="s">
        <v>85</v>
      </c>
      <c r="AY1693" s="20" t="s">
        <v>145</v>
      </c>
      <c r="BE1693" s="219">
        <f>IF(N1693="základní",J1693,0)</f>
        <v>0</v>
      </c>
      <c r="BF1693" s="219">
        <f>IF(N1693="snížená",J1693,0)</f>
        <v>0</v>
      </c>
      <c r="BG1693" s="219">
        <f>IF(N1693="zákl. přenesená",J1693,0)</f>
        <v>0</v>
      </c>
      <c r="BH1693" s="219">
        <f>IF(N1693="sníž. přenesená",J1693,0)</f>
        <v>0</v>
      </c>
      <c r="BI1693" s="219">
        <f>IF(N1693="nulová",J1693,0)</f>
        <v>0</v>
      </c>
      <c r="BJ1693" s="20" t="s">
        <v>83</v>
      </c>
      <c r="BK1693" s="219">
        <f>ROUND(I1693*H1693,2)</f>
        <v>0</v>
      </c>
      <c r="BL1693" s="20" t="s">
        <v>261</v>
      </c>
      <c r="BM1693" s="218" t="s">
        <v>1998</v>
      </c>
    </row>
    <row r="1694" s="14" customFormat="1">
      <c r="A1694" s="14"/>
      <c r="B1694" s="236"/>
      <c r="C1694" s="237"/>
      <c r="D1694" s="227" t="s">
        <v>156</v>
      </c>
      <c r="E1694" s="237"/>
      <c r="F1694" s="239" t="s">
        <v>1999</v>
      </c>
      <c r="G1694" s="237"/>
      <c r="H1694" s="240">
        <v>140.25</v>
      </c>
      <c r="I1694" s="241"/>
      <c r="J1694" s="237"/>
      <c r="K1694" s="237"/>
      <c r="L1694" s="242"/>
      <c r="M1694" s="243"/>
      <c r="N1694" s="244"/>
      <c r="O1694" s="244"/>
      <c r="P1694" s="244"/>
      <c r="Q1694" s="244"/>
      <c r="R1694" s="244"/>
      <c r="S1694" s="244"/>
      <c r="T1694" s="245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46" t="s">
        <v>156</v>
      </c>
      <c r="AU1694" s="246" t="s">
        <v>85</v>
      </c>
      <c r="AV1694" s="14" t="s">
        <v>85</v>
      </c>
      <c r="AW1694" s="14" t="s">
        <v>4</v>
      </c>
      <c r="AX1694" s="14" t="s">
        <v>83</v>
      </c>
      <c r="AY1694" s="246" t="s">
        <v>145</v>
      </c>
    </row>
    <row r="1695" s="2" customFormat="1" ht="24.15" customHeight="1">
      <c r="A1695" s="41"/>
      <c r="B1695" s="42"/>
      <c r="C1695" s="207" t="s">
        <v>2000</v>
      </c>
      <c r="D1695" s="207" t="s">
        <v>147</v>
      </c>
      <c r="E1695" s="208" t="s">
        <v>2001</v>
      </c>
      <c r="F1695" s="209" t="s">
        <v>2002</v>
      </c>
      <c r="G1695" s="210" t="s">
        <v>231</v>
      </c>
      <c r="H1695" s="211">
        <v>55.100000000000001</v>
      </c>
      <c r="I1695" s="212"/>
      <c r="J1695" s="213">
        <f>ROUND(I1695*H1695,2)</f>
        <v>0</v>
      </c>
      <c r="K1695" s="209" t="s">
        <v>151</v>
      </c>
      <c r="L1695" s="47"/>
      <c r="M1695" s="214" t="s">
        <v>19</v>
      </c>
      <c r="N1695" s="215" t="s">
        <v>46</v>
      </c>
      <c r="O1695" s="87"/>
      <c r="P1695" s="216">
        <f>O1695*H1695</f>
        <v>0</v>
      </c>
      <c r="Q1695" s="216">
        <v>0.0060000000000000001</v>
      </c>
      <c r="R1695" s="216">
        <f>Q1695*H1695</f>
        <v>0.3306</v>
      </c>
      <c r="S1695" s="216">
        <v>0</v>
      </c>
      <c r="T1695" s="217">
        <f>S1695*H1695</f>
        <v>0</v>
      </c>
      <c r="U1695" s="41"/>
      <c r="V1695" s="41"/>
      <c r="W1695" s="41"/>
      <c r="X1695" s="41"/>
      <c r="Y1695" s="41"/>
      <c r="Z1695" s="41"/>
      <c r="AA1695" s="41"/>
      <c r="AB1695" s="41"/>
      <c r="AC1695" s="41"/>
      <c r="AD1695" s="41"/>
      <c r="AE1695" s="41"/>
      <c r="AR1695" s="218" t="s">
        <v>261</v>
      </c>
      <c r="AT1695" s="218" t="s">
        <v>147</v>
      </c>
      <c r="AU1695" s="218" t="s">
        <v>85</v>
      </c>
      <c r="AY1695" s="20" t="s">
        <v>145</v>
      </c>
      <c r="BE1695" s="219">
        <f>IF(N1695="základní",J1695,0)</f>
        <v>0</v>
      </c>
      <c r="BF1695" s="219">
        <f>IF(N1695="snížená",J1695,0)</f>
        <v>0</v>
      </c>
      <c r="BG1695" s="219">
        <f>IF(N1695="zákl. přenesená",J1695,0)</f>
        <v>0</v>
      </c>
      <c r="BH1695" s="219">
        <f>IF(N1695="sníž. přenesená",J1695,0)</f>
        <v>0</v>
      </c>
      <c r="BI1695" s="219">
        <f>IF(N1695="nulová",J1695,0)</f>
        <v>0</v>
      </c>
      <c r="BJ1695" s="20" t="s">
        <v>83</v>
      </c>
      <c r="BK1695" s="219">
        <f>ROUND(I1695*H1695,2)</f>
        <v>0</v>
      </c>
      <c r="BL1695" s="20" t="s">
        <v>261</v>
      </c>
      <c r="BM1695" s="218" t="s">
        <v>2003</v>
      </c>
    </row>
    <row r="1696" s="2" customFormat="1">
      <c r="A1696" s="41"/>
      <c r="B1696" s="42"/>
      <c r="C1696" s="43"/>
      <c r="D1696" s="220" t="s">
        <v>154</v>
      </c>
      <c r="E1696" s="43"/>
      <c r="F1696" s="221" t="s">
        <v>2004</v>
      </c>
      <c r="G1696" s="43"/>
      <c r="H1696" s="43"/>
      <c r="I1696" s="222"/>
      <c r="J1696" s="43"/>
      <c r="K1696" s="43"/>
      <c r="L1696" s="47"/>
      <c r="M1696" s="223"/>
      <c r="N1696" s="224"/>
      <c r="O1696" s="87"/>
      <c r="P1696" s="87"/>
      <c r="Q1696" s="87"/>
      <c r="R1696" s="87"/>
      <c r="S1696" s="87"/>
      <c r="T1696" s="88"/>
      <c r="U1696" s="41"/>
      <c r="V1696" s="41"/>
      <c r="W1696" s="41"/>
      <c r="X1696" s="41"/>
      <c r="Y1696" s="41"/>
      <c r="Z1696" s="41"/>
      <c r="AA1696" s="41"/>
      <c r="AB1696" s="41"/>
      <c r="AC1696" s="41"/>
      <c r="AD1696" s="41"/>
      <c r="AE1696" s="41"/>
      <c r="AT1696" s="20" t="s">
        <v>154</v>
      </c>
      <c r="AU1696" s="20" t="s">
        <v>85</v>
      </c>
    </row>
    <row r="1697" s="13" customFormat="1">
      <c r="A1697" s="13"/>
      <c r="B1697" s="225"/>
      <c r="C1697" s="226"/>
      <c r="D1697" s="227" t="s">
        <v>156</v>
      </c>
      <c r="E1697" s="228" t="s">
        <v>19</v>
      </c>
      <c r="F1697" s="229" t="s">
        <v>421</v>
      </c>
      <c r="G1697" s="226"/>
      <c r="H1697" s="228" t="s">
        <v>19</v>
      </c>
      <c r="I1697" s="230"/>
      <c r="J1697" s="226"/>
      <c r="K1697" s="226"/>
      <c r="L1697" s="231"/>
      <c r="M1697" s="232"/>
      <c r="N1697" s="233"/>
      <c r="O1697" s="233"/>
      <c r="P1697" s="233"/>
      <c r="Q1697" s="233"/>
      <c r="R1697" s="233"/>
      <c r="S1697" s="233"/>
      <c r="T1697" s="234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5" t="s">
        <v>156</v>
      </c>
      <c r="AU1697" s="235" t="s">
        <v>85</v>
      </c>
      <c r="AV1697" s="13" t="s">
        <v>83</v>
      </c>
      <c r="AW1697" s="13" t="s">
        <v>37</v>
      </c>
      <c r="AX1697" s="13" t="s">
        <v>75</v>
      </c>
      <c r="AY1697" s="235" t="s">
        <v>145</v>
      </c>
    </row>
    <row r="1698" s="13" customFormat="1">
      <c r="A1698" s="13"/>
      <c r="B1698" s="225"/>
      <c r="C1698" s="226"/>
      <c r="D1698" s="227" t="s">
        <v>156</v>
      </c>
      <c r="E1698" s="228" t="s">
        <v>19</v>
      </c>
      <c r="F1698" s="229" t="s">
        <v>422</v>
      </c>
      <c r="G1698" s="226"/>
      <c r="H1698" s="228" t="s">
        <v>19</v>
      </c>
      <c r="I1698" s="230"/>
      <c r="J1698" s="226"/>
      <c r="K1698" s="226"/>
      <c r="L1698" s="231"/>
      <c r="M1698" s="232"/>
      <c r="N1698" s="233"/>
      <c r="O1698" s="233"/>
      <c r="P1698" s="233"/>
      <c r="Q1698" s="233"/>
      <c r="R1698" s="233"/>
      <c r="S1698" s="233"/>
      <c r="T1698" s="234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5" t="s">
        <v>156</v>
      </c>
      <c r="AU1698" s="235" t="s">
        <v>85</v>
      </c>
      <c r="AV1698" s="13" t="s">
        <v>83</v>
      </c>
      <c r="AW1698" s="13" t="s">
        <v>37</v>
      </c>
      <c r="AX1698" s="13" t="s">
        <v>75</v>
      </c>
      <c r="AY1698" s="235" t="s">
        <v>145</v>
      </c>
    </row>
    <row r="1699" s="14" customFormat="1">
      <c r="A1699" s="14"/>
      <c r="B1699" s="236"/>
      <c r="C1699" s="237"/>
      <c r="D1699" s="227" t="s">
        <v>156</v>
      </c>
      <c r="E1699" s="238" t="s">
        <v>19</v>
      </c>
      <c r="F1699" s="239" t="s">
        <v>730</v>
      </c>
      <c r="G1699" s="237"/>
      <c r="H1699" s="240">
        <v>49.399999999999999</v>
      </c>
      <c r="I1699" s="241"/>
      <c r="J1699" s="237"/>
      <c r="K1699" s="237"/>
      <c r="L1699" s="242"/>
      <c r="M1699" s="243"/>
      <c r="N1699" s="244"/>
      <c r="O1699" s="244"/>
      <c r="P1699" s="244"/>
      <c r="Q1699" s="244"/>
      <c r="R1699" s="244"/>
      <c r="S1699" s="244"/>
      <c r="T1699" s="245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46" t="s">
        <v>156</v>
      </c>
      <c r="AU1699" s="246" t="s">
        <v>85</v>
      </c>
      <c r="AV1699" s="14" t="s">
        <v>85</v>
      </c>
      <c r="AW1699" s="14" t="s">
        <v>37</v>
      </c>
      <c r="AX1699" s="14" t="s">
        <v>75</v>
      </c>
      <c r="AY1699" s="246" t="s">
        <v>145</v>
      </c>
    </row>
    <row r="1700" s="13" customFormat="1">
      <c r="A1700" s="13"/>
      <c r="B1700" s="225"/>
      <c r="C1700" s="226"/>
      <c r="D1700" s="227" t="s">
        <v>156</v>
      </c>
      <c r="E1700" s="228" t="s">
        <v>19</v>
      </c>
      <c r="F1700" s="229" t="s">
        <v>1977</v>
      </c>
      <c r="G1700" s="226"/>
      <c r="H1700" s="228" t="s">
        <v>19</v>
      </c>
      <c r="I1700" s="230"/>
      <c r="J1700" s="226"/>
      <c r="K1700" s="226"/>
      <c r="L1700" s="231"/>
      <c r="M1700" s="232"/>
      <c r="N1700" s="233"/>
      <c r="O1700" s="233"/>
      <c r="P1700" s="233"/>
      <c r="Q1700" s="233"/>
      <c r="R1700" s="233"/>
      <c r="S1700" s="233"/>
      <c r="T1700" s="234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5" t="s">
        <v>156</v>
      </c>
      <c r="AU1700" s="235" t="s">
        <v>85</v>
      </c>
      <c r="AV1700" s="13" t="s">
        <v>83</v>
      </c>
      <c r="AW1700" s="13" t="s">
        <v>37</v>
      </c>
      <c r="AX1700" s="13" t="s">
        <v>75</v>
      </c>
      <c r="AY1700" s="235" t="s">
        <v>145</v>
      </c>
    </row>
    <row r="1701" s="13" customFormat="1">
      <c r="A1701" s="13"/>
      <c r="B1701" s="225"/>
      <c r="C1701" s="226"/>
      <c r="D1701" s="227" t="s">
        <v>156</v>
      </c>
      <c r="E1701" s="228" t="s">
        <v>19</v>
      </c>
      <c r="F1701" s="229" t="s">
        <v>1978</v>
      </c>
      <c r="G1701" s="226"/>
      <c r="H1701" s="228" t="s">
        <v>19</v>
      </c>
      <c r="I1701" s="230"/>
      <c r="J1701" s="226"/>
      <c r="K1701" s="226"/>
      <c r="L1701" s="231"/>
      <c r="M1701" s="232"/>
      <c r="N1701" s="233"/>
      <c r="O1701" s="233"/>
      <c r="P1701" s="233"/>
      <c r="Q1701" s="233"/>
      <c r="R1701" s="233"/>
      <c r="S1701" s="233"/>
      <c r="T1701" s="234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5" t="s">
        <v>156</v>
      </c>
      <c r="AU1701" s="235" t="s">
        <v>85</v>
      </c>
      <c r="AV1701" s="13" t="s">
        <v>83</v>
      </c>
      <c r="AW1701" s="13" t="s">
        <v>37</v>
      </c>
      <c r="AX1701" s="13" t="s">
        <v>75</v>
      </c>
      <c r="AY1701" s="235" t="s">
        <v>145</v>
      </c>
    </row>
    <row r="1702" s="14" customFormat="1">
      <c r="A1702" s="14"/>
      <c r="B1702" s="236"/>
      <c r="C1702" s="237"/>
      <c r="D1702" s="227" t="s">
        <v>156</v>
      </c>
      <c r="E1702" s="238" t="s">
        <v>19</v>
      </c>
      <c r="F1702" s="239" t="s">
        <v>1979</v>
      </c>
      <c r="G1702" s="237"/>
      <c r="H1702" s="240">
        <v>5.7000000000000002</v>
      </c>
      <c r="I1702" s="241"/>
      <c r="J1702" s="237"/>
      <c r="K1702" s="237"/>
      <c r="L1702" s="242"/>
      <c r="M1702" s="243"/>
      <c r="N1702" s="244"/>
      <c r="O1702" s="244"/>
      <c r="P1702" s="244"/>
      <c r="Q1702" s="244"/>
      <c r="R1702" s="244"/>
      <c r="S1702" s="244"/>
      <c r="T1702" s="245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46" t="s">
        <v>156</v>
      </c>
      <c r="AU1702" s="246" t="s">
        <v>85</v>
      </c>
      <c r="AV1702" s="14" t="s">
        <v>85</v>
      </c>
      <c r="AW1702" s="14" t="s">
        <v>37</v>
      </c>
      <c r="AX1702" s="14" t="s">
        <v>75</v>
      </c>
      <c r="AY1702" s="246" t="s">
        <v>145</v>
      </c>
    </row>
    <row r="1703" s="16" customFormat="1">
      <c r="A1703" s="16"/>
      <c r="B1703" s="258"/>
      <c r="C1703" s="259"/>
      <c r="D1703" s="227" t="s">
        <v>156</v>
      </c>
      <c r="E1703" s="260" t="s">
        <v>19</v>
      </c>
      <c r="F1703" s="261" t="s">
        <v>166</v>
      </c>
      <c r="G1703" s="259"/>
      <c r="H1703" s="262">
        <v>55.100000000000001</v>
      </c>
      <c r="I1703" s="263"/>
      <c r="J1703" s="259"/>
      <c r="K1703" s="259"/>
      <c r="L1703" s="264"/>
      <c r="M1703" s="265"/>
      <c r="N1703" s="266"/>
      <c r="O1703" s="266"/>
      <c r="P1703" s="266"/>
      <c r="Q1703" s="266"/>
      <c r="R1703" s="266"/>
      <c r="S1703" s="266"/>
      <c r="T1703" s="267"/>
      <c r="U1703" s="16"/>
      <c r="V1703" s="16"/>
      <c r="W1703" s="16"/>
      <c r="X1703" s="16"/>
      <c r="Y1703" s="16"/>
      <c r="Z1703" s="16"/>
      <c r="AA1703" s="16"/>
      <c r="AB1703" s="16"/>
      <c r="AC1703" s="16"/>
      <c r="AD1703" s="16"/>
      <c r="AE1703" s="16"/>
      <c r="AT1703" s="268" t="s">
        <v>156</v>
      </c>
      <c r="AU1703" s="268" t="s">
        <v>85</v>
      </c>
      <c r="AV1703" s="16" t="s">
        <v>152</v>
      </c>
      <c r="AW1703" s="16" t="s">
        <v>37</v>
      </c>
      <c r="AX1703" s="16" t="s">
        <v>83</v>
      </c>
      <c r="AY1703" s="268" t="s">
        <v>145</v>
      </c>
    </row>
    <row r="1704" s="2" customFormat="1" ht="16.5" customHeight="1">
      <c r="A1704" s="41"/>
      <c r="B1704" s="42"/>
      <c r="C1704" s="269" t="s">
        <v>2005</v>
      </c>
      <c r="D1704" s="269" t="s">
        <v>223</v>
      </c>
      <c r="E1704" s="270" t="s">
        <v>2006</v>
      </c>
      <c r="F1704" s="271" t="s">
        <v>2007</v>
      </c>
      <c r="G1704" s="272" t="s">
        <v>231</v>
      </c>
      <c r="H1704" s="273">
        <v>35.090000000000003</v>
      </c>
      <c r="I1704" s="274"/>
      <c r="J1704" s="275">
        <f>ROUND(I1704*H1704,2)</f>
        <v>0</v>
      </c>
      <c r="K1704" s="271" t="s">
        <v>151</v>
      </c>
      <c r="L1704" s="276"/>
      <c r="M1704" s="277" t="s">
        <v>19</v>
      </c>
      <c r="N1704" s="278" t="s">
        <v>46</v>
      </c>
      <c r="O1704" s="87"/>
      <c r="P1704" s="216">
        <f>O1704*H1704</f>
        <v>0</v>
      </c>
      <c r="Q1704" s="216">
        <v>0.021999999999999999</v>
      </c>
      <c r="R1704" s="216">
        <f>Q1704*H1704</f>
        <v>0.77198</v>
      </c>
      <c r="S1704" s="216">
        <v>0</v>
      </c>
      <c r="T1704" s="217">
        <f>S1704*H1704</f>
        <v>0</v>
      </c>
      <c r="U1704" s="41"/>
      <c r="V1704" s="41"/>
      <c r="W1704" s="41"/>
      <c r="X1704" s="41"/>
      <c r="Y1704" s="41"/>
      <c r="Z1704" s="41"/>
      <c r="AA1704" s="41"/>
      <c r="AB1704" s="41"/>
      <c r="AC1704" s="41"/>
      <c r="AD1704" s="41"/>
      <c r="AE1704" s="41"/>
      <c r="AR1704" s="218" t="s">
        <v>391</v>
      </c>
      <c r="AT1704" s="218" t="s">
        <v>223</v>
      </c>
      <c r="AU1704" s="218" t="s">
        <v>85</v>
      </c>
      <c r="AY1704" s="20" t="s">
        <v>145</v>
      </c>
      <c r="BE1704" s="219">
        <f>IF(N1704="základní",J1704,0)</f>
        <v>0</v>
      </c>
      <c r="BF1704" s="219">
        <f>IF(N1704="snížená",J1704,0)</f>
        <v>0</v>
      </c>
      <c r="BG1704" s="219">
        <f>IF(N1704="zákl. přenesená",J1704,0)</f>
        <v>0</v>
      </c>
      <c r="BH1704" s="219">
        <f>IF(N1704="sníž. přenesená",J1704,0)</f>
        <v>0</v>
      </c>
      <c r="BI1704" s="219">
        <f>IF(N1704="nulová",J1704,0)</f>
        <v>0</v>
      </c>
      <c r="BJ1704" s="20" t="s">
        <v>83</v>
      </c>
      <c r="BK1704" s="219">
        <f>ROUND(I1704*H1704,2)</f>
        <v>0</v>
      </c>
      <c r="BL1704" s="20" t="s">
        <v>261</v>
      </c>
      <c r="BM1704" s="218" t="s">
        <v>2008</v>
      </c>
    </row>
    <row r="1705" s="13" customFormat="1">
      <c r="A1705" s="13"/>
      <c r="B1705" s="225"/>
      <c r="C1705" s="226"/>
      <c r="D1705" s="227" t="s">
        <v>156</v>
      </c>
      <c r="E1705" s="228" t="s">
        <v>19</v>
      </c>
      <c r="F1705" s="229" t="s">
        <v>2009</v>
      </c>
      <c r="G1705" s="226"/>
      <c r="H1705" s="228" t="s">
        <v>19</v>
      </c>
      <c r="I1705" s="230"/>
      <c r="J1705" s="226"/>
      <c r="K1705" s="226"/>
      <c r="L1705" s="231"/>
      <c r="M1705" s="232"/>
      <c r="N1705" s="233"/>
      <c r="O1705" s="233"/>
      <c r="P1705" s="233"/>
      <c r="Q1705" s="233"/>
      <c r="R1705" s="233"/>
      <c r="S1705" s="233"/>
      <c r="T1705" s="234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5" t="s">
        <v>156</v>
      </c>
      <c r="AU1705" s="235" t="s">
        <v>85</v>
      </c>
      <c r="AV1705" s="13" t="s">
        <v>83</v>
      </c>
      <c r="AW1705" s="13" t="s">
        <v>37</v>
      </c>
      <c r="AX1705" s="13" t="s">
        <v>75</v>
      </c>
      <c r="AY1705" s="235" t="s">
        <v>145</v>
      </c>
    </row>
    <row r="1706" s="13" customFormat="1">
      <c r="A1706" s="13"/>
      <c r="B1706" s="225"/>
      <c r="C1706" s="226"/>
      <c r="D1706" s="227" t="s">
        <v>156</v>
      </c>
      <c r="E1706" s="228" t="s">
        <v>19</v>
      </c>
      <c r="F1706" s="229" t="s">
        <v>2010</v>
      </c>
      <c r="G1706" s="226"/>
      <c r="H1706" s="228" t="s">
        <v>19</v>
      </c>
      <c r="I1706" s="230"/>
      <c r="J1706" s="226"/>
      <c r="K1706" s="226"/>
      <c r="L1706" s="231"/>
      <c r="M1706" s="232"/>
      <c r="N1706" s="233"/>
      <c r="O1706" s="233"/>
      <c r="P1706" s="233"/>
      <c r="Q1706" s="233"/>
      <c r="R1706" s="233"/>
      <c r="S1706" s="233"/>
      <c r="T1706" s="234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5" t="s">
        <v>156</v>
      </c>
      <c r="AU1706" s="235" t="s">
        <v>85</v>
      </c>
      <c r="AV1706" s="13" t="s">
        <v>83</v>
      </c>
      <c r="AW1706" s="13" t="s">
        <v>37</v>
      </c>
      <c r="AX1706" s="13" t="s">
        <v>75</v>
      </c>
      <c r="AY1706" s="235" t="s">
        <v>145</v>
      </c>
    </row>
    <row r="1707" s="14" customFormat="1">
      <c r="A1707" s="14"/>
      <c r="B1707" s="236"/>
      <c r="C1707" s="237"/>
      <c r="D1707" s="227" t="s">
        <v>156</v>
      </c>
      <c r="E1707" s="238" t="s">
        <v>19</v>
      </c>
      <c r="F1707" s="239" t="s">
        <v>2011</v>
      </c>
      <c r="G1707" s="237"/>
      <c r="H1707" s="240">
        <v>31.899999999999999</v>
      </c>
      <c r="I1707" s="241"/>
      <c r="J1707" s="237"/>
      <c r="K1707" s="237"/>
      <c r="L1707" s="242"/>
      <c r="M1707" s="243"/>
      <c r="N1707" s="244"/>
      <c r="O1707" s="244"/>
      <c r="P1707" s="244"/>
      <c r="Q1707" s="244"/>
      <c r="R1707" s="244"/>
      <c r="S1707" s="244"/>
      <c r="T1707" s="245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46" t="s">
        <v>156</v>
      </c>
      <c r="AU1707" s="246" t="s">
        <v>85</v>
      </c>
      <c r="AV1707" s="14" t="s">
        <v>85</v>
      </c>
      <c r="AW1707" s="14" t="s">
        <v>37</v>
      </c>
      <c r="AX1707" s="14" t="s">
        <v>75</v>
      </c>
      <c r="AY1707" s="246" t="s">
        <v>145</v>
      </c>
    </row>
    <row r="1708" s="16" customFormat="1">
      <c r="A1708" s="16"/>
      <c r="B1708" s="258"/>
      <c r="C1708" s="259"/>
      <c r="D1708" s="227" t="s">
        <v>156</v>
      </c>
      <c r="E1708" s="260" t="s">
        <v>19</v>
      </c>
      <c r="F1708" s="261" t="s">
        <v>166</v>
      </c>
      <c r="G1708" s="259"/>
      <c r="H1708" s="262">
        <v>31.899999999999999</v>
      </c>
      <c r="I1708" s="263"/>
      <c r="J1708" s="259"/>
      <c r="K1708" s="259"/>
      <c r="L1708" s="264"/>
      <c r="M1708" s="265"/>
      <c r="N1708" s="266"/>
      <c r="O1708" s="266"/>
      <c r="P1708" s="266"/>
      <c r="Q1708" s="266"/>
      <c r="R1708" s="266"/>
      <c r="S1708" s="266"/>
      <c r="T1708" s="267"/>
      <c r="U1708" s="16"/>
      <c r="V1708" s="16"/>
      <c r="W1708" s="16"/>
      <c r="X1708" s="16"/>
      <c r="Y1708" s="16"/>
      <c r="Z1708" s="16"/>
      <c r="AA1708" s="16"/>
      <c r="AB1708" s="16"/>
      <c r="AC1708" s="16"/>
      <c r="AD1708" s="16"/>
      <c r="AE1708" s="16"/>
      <c r="AT1708" s="268" t="s">
        <v>156</v>
      </c>
      <c r="AU1708" s="268" t="s">
        <v>85</v>
      </c>
      <c r="AV1708" s="16" t="s">
        <v>152</v>
      </c>
      <c r="AW1708" s="16" t="s">
        <v>37</v>
      </c>
      <c r="AX1708" s="16" t="s">
        <v>83</v>
      </c>
      <c r="AY1708" s="268" t="s">
        <v>145</v>
      </c>
    </row>
    <row r="1709" s="14" customFormat="1">
      <c r="A1709" s="14"/>
      <c r="B1709" s="236"/>
      <c r="C1709" s="237"/>
      <c r="D1709" s="227" t="s">
        <v>156</v>
      </c>
      <c r="E1709" s="237"/>
      <c r="F1709" s="239" t="s">
        <v>2012</v>
      </c>
      <c r="G1709" s="237"/>
      <c r="H1709" s="240">
        <v>35.090000000000003</v>
      </c>
      <c r="I1709" s="241"/>
      <c r="J1709" s="237"/>
      <c r="K1709" s="237"/>
      <c r="L1709" s="242"/>
      <c r="M1709" s="243"/>
      <c r="N1709" s="244"/>
      <c r="O1709" s="244"/>
      <c r="P1709" s="244"/>
      <c r="Q1709" s="244"/>
      <c r="R1709" s="244"/>
      <c r="S1709" s="244"/>
      <c r="T1709" s="245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46" t="s">
        <v>156</v>
      </c>
      <c r="AU1709" s="246" t="s">
        <v>85</v>
      </c>
      <c r="AV1709" s="14" t="s">
        <v>85</v>
      </c>
      <c r="AW1709" s="14" t="s">
        <v>4</v>
      </c>
      <c r="AX1709" s="14" t="s">
        <v>83</v>
      </c>
      <c r="AY1709" s="246" t="s">
        <v>145</v>
      </c>
    </row>
    <row r="1710" s="2" customFormat="1" ht="21.75" customHeight="1">
      <c r="A1710" s="41"/>
      <c r="B1710" s="42"/>
      <c r="C1710" s="269" t="s">
        <v>2013</v>
      </c>
      <c r="D1710" s="269" t="s">
        <v>223</v>
      </c>
      <c r="E1710" s="270" t="s">
        <v>2014</v>
      </c>
      <c r="F1710" s="271" t="s">
        <v>2015</v>
      </c>
      <c r="G1710" s="272" t="s">
        <v>231</v>
      </c>
      <c r="H1710" s="273">
        <v>25.52</v>
      </c>
      <c r="I1710" s="274"/>
      <c r="J1710" s="275">
        <f>ROUND(I1710*H1710,2)</f>
        <v>0</v>
      </c>
      <c r="K1710" s="271" t="s">
        <v>151</v>
      </c>
      <c r="L1710" s="276"/>
      <c r="M1710" s="277" t="s">
        <v>19</v>
      </c>
      <c r="N1710" s="278" t="s">
        <v>46</v>
      </c>
      <c r="O1710" s="87"/>
      <c r="P1710" s="216">
        <f>O1710*H1710</f>
        <v>0</v>
      </c>
      <c r="Q1710" s="216">
        <v>0.021999999999999999</v>
      </c>
      <c r="R1710" s="216">
        <f>Q1710*H1710</f>
        <v>0.56143999999999994</v>
      </c>
      <c r="S1710" s="216">
        <v>0</v>
      </c>
      <c r="T1710" s="217">
        <f>S1710*H1710</f>
        <v>0</v>
      </c>
      <c r="U1710" s="41"/>
      <c r="V1710" s="41"/>
      <c r="W1710" s="41"/>
      <c r="X1710" s="41"/>
      <c r="Y1710" s="41"/>
      <c r="Z1710" s="41"/>
      <c r="AA1710" s="41"/>
      <c r="AB1710" s="41"/>
      <c r="AC1710" s="41"/>
      <c r="AD1710" s="41"/>
      <c r="AE1710" s="41"/>
      <c r="AR1710" s="218" t="s">
        <v>391</v>
      </c>
      <c r="AT1710" s="218" t="s">
        <v>223</v>
      </c>
      <c r="AU1710" s="218" t="s">
        <v>85</v>
      </c>
      <c r="AY1710" s="20" t="s">
        <v>145</v>
      </c>
      <c r="BE1710" s="219">
        <f>IF(N1710="základní",J1710,0)</f>
        <v>0</v>
      </c>
      <c r="BF1710" s="219">
        <f>IF(N1710="snížená",J1710,0)</f>
        <v>0</v>
      </c>
      <c r="BG1710" s="219">
        <f>IF(N1710="zákl. přenesená",J1710,0)</f>
        <v>0</v>
      </c>
      <c r="BH1710" s="219">
        <f>IF(N1710="sníž. přenesená",J1710,0)</f>
        <v>0</v>
      </c>
      <c r="BI1710" s="219">
        <f>IF(N1710="nulová",J1710,0)</f>
        <v>0</v>
      </c>
      <c r="BJ1710" s="20" t="s">
        <v>83</v>
      </c>
      <c r="BK1710" s="219">
        <f>ROUND(I1710*H1710,2)</f>
        <v>0</v>
      </c>
      <c r="BL1710" s="20" t="s">
        <v>261</v>
      </c>
      <c r="BM1710" s="218" t="s">
        <v>2016</v>
      </c>
    </row>
    <row r="1711" s="13" customFormat="1">
      <c r="A1711" s="13"/>
      <c r="B1711" s="225"/>
      <c r="C1711" s="226"/>
      <c r="D1711" s="227" t="s">
        <v>156</v>
      </c>
      <c r="E1711" s="228" t="s">
        <v>19</v>
      </c>
      <c r="F1711" s="229" t="s">
        <v>2017</v>
      </c>
      <c r="G1711" s="226"/>
      <c r="H1711" s="228" t="s">
        <v>19</v>
      </c>
      <c r="I1711" s="230"/>
      <c r="J1711" s="226"/>
      <c r="K1711" s="226"/>
      <c r="L1711" s="231"/>
      <c r="M1711" s="232"/>
      <c r="N1711" s="233"/>
      <c r="O1711" s="233"/>
      <c r="P1711" s="233"/>
      <c r="Q1711" s="233"/>
      <c r="R1711" s="233"/>
      <c r="S1711" s="233"/>
      <c r="T1711" s="234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5" t="s">
        <v>156</v>
      </c>
      <c r="AU1711" s="235" t="s">
        <v>85</v>
      </c>
      <c r="AV1711" s="13" t="s">
        <v>83</v>
      </c>
      <c r="AW1711" s="13" t="s">
        <v>37</v>
      </c>
      <c r="AX1711" s="13" t="s">
        <v>75</v>
      </c>
      <c r="AY1711" s="235" t="s">
        <v>145</v>
      </c>
    </row>
    <row r="1712" s="13" customFormat="1">
      <c r="A1712" s="13"/>
      <c r="B1712" s="225"/>
      <c r="C1712" s="226"/>
      <c r="D1712" s="227" t="s">
        <v>156</v>
      </c>
      <c r="E1712" s="228" t="s">
        <v>19</v>
      </c>
      <c r="F1712" s="229" t="s">
        <v>919</v>
      </c>
      <c r="G1712" s="226"/>
      <c r="H1712" s="228" t="s">
        <v>19</v>
      </c>
      <c r="I1712" s="230"/>
      <c r="J1712" s="226"/>
      <c r="K1712" s="226"/>
      <c r="L1712" s="231"/>
      <c r="M1712" s="232"/>
      <c r="N1712" s="233"/>
      <c r="O1712" s="233"/>
      <c r="P1712" s="233"/>
      <c r="Q1712" s="233"/>
      <c r="R1712" s="233"/>
      <c r="S1712" s="233"/>
      <c r="T1712" s="234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5" t="s">
        <v>156</v>
      </c>
      <c r="AU1712" s="235" t="s">
        <v>85</v>
      </c>
      <c r="AV1712" s="13" t="s">
        <v>83</v>
      </c>
      <c r="AW1712" s="13" t="s">
        <v>37</v>
      </c>
      <c r="AX1712" s="13" t="s">
        <v>75</v>
      </c>
      <c r="AY1712" s="235" t="s">
        <v>145</v>
      </c>
    </row>
    <row r="1713" s="14" customFormat="1">
      <c r="A1713" s="14"/>
      <c r="B1713" s="236"/>
      <c r="C1713" s="237"/>
      <c r="D1713" s="227" t="s">
        <v>156</v>
      </c>
      <c r="E1713" s="238" t="s">
        <v>19</v>
      </c>
      <c r="F1713" s="239" t="s">
        <v>2018</v>
      </c>
      <c r="G1713" s="237"/>
      <c r="H1713" s="240">
        <v>17.5</v>
      </c>
      <c r="I1713" s="241"/>
      <c r="J1713" s="237"/>
      <c r="K1713" s="237"/>
      <c r="L1713" s="242"/>
      <c r="M1713" s="243"/>
      <c r="N1713" s="244"/>
      <c r="O1713" s="244"/>
      <c r="P1713" s="244"/>
      <c r="Q1713" s="244"/>
      <c r="R1713" s="244"/>
      <c r="S1713" s="244"/>
      <c r="T1713" s="245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46" t="s">
        <v>156</v>
      </c>
      <c r="AU1713" s="246" t="s">
        <v>85</v>
      </c>
      <c r="AV1713" s="14" t="s">
        <v>85</v>
      </c>
      <c r="AW1713" s="14" t="s">
        <v>37</v>
      </c>
      <c r="AX1713" s="14" t="s">
        <v>75</v>
      </c>
      <c r="AY1713" s="246" t="s">
        <v>145</v>
      </c>
    </row>
    <row r="1714" s="13" customFormat="1">
      <c r="A1714" s="13"/>
      <c r="B1714" s="225"/>
      <c r="C1714" s="226"/>
      <c r="D1714" s="227" t="s">
        <v>156</v>
      </c>
      <c r="E1714" s="228" t="s">
        <v>19</v>
      </c>
      <c r="F1714" s="229" t="s">
        <v>1977</v>
      </c>
      <c r="G1714" s="226"/>
      <c r="H1714" s="228" t="s">
        <v>19</v>
      </c>
      <c r="I1714" s="230"/>
      <c r="J1714" s="226"/>
      <c r="K1714" s="226"/>
      <c r="L1714" s="231"/>
      <c r="M1714" s="232"/>
      <c r="N1714" s="233"/>
      <c r="O1714" s="233"/>
      <c r="P1714" s="233"/>
      <c r="Q1714" s="233"/>
      <c r="R1714" s="233"/>
      <c r="S1714" s="233"/>
      <c r="T1714" s="234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5" t="s">
        <v>156</v>
      </c>
      <c r="AU1714" s="235" t="s">
        <v>85</v>
      </c>
      <c r="AV1714" s="13" t="s">
        <v>83</v>
      </c>
      <c r="AW1714" s="13" t="s">
        <v>37</v>
      </c>
      <c r="AX1714" s="13" t="s">
        <v>75</v>
      </c>
      <c r="AY1714" s="235" t="s">
        <v>145</v>
      </c>
    </row>
    <row r="1715" s="13" customFormat="1">
      <c r="A1715" s="13"/>
      <c r="B1715" s="225"/>
      <c r="C1715" s="226"/>
      <c r="D1715" s="227" t="s">
        <v>156</v>
      </c>
      <c r="E1715" s="228" t="s">
        <v>19</v>
      </c>
      <c r="F1715" s="229" t="s">
        <v>1978</v>
      </c>
      <c r="G1715" s="226"/>
      <c r="H1715" s="228" t="s">
        <v>19</v>
      </c>
      <c r="I1715" s="230"/>
      <c r="J1715" s="226"/>
      <c r="K1715" s="226"/>
      <c r="L1715" s="231"/>
      <c r="M1715" s="232"/>
      <c r="N1715" s="233"/>
      <c r="O1715" s="233"/>
      <c r="P1715" s="233"/>
      <c r="Q1715" s="233"/>
      <c r="R1715" s="233"/>
      <c r="S1715" s="233"/>
      <c r="T1715" s="234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5" t="s">
        <v>156</v>
      </c>
      <c r="AU1715" s="235" t="s">
        <v>85</v>
      </c>
      <c r="AV1715" s="13" t="s">
        <v>83</v>
      </c>
      <c r="AW1715" s="13" t="s">
        <v>37</v>
      </c>
      <c r="AX1715" s="13" t="s">
        <v>75</v>
      </c>
      <c r="AY1715" s="235" t="s">
        <v>145</v>
      </c>
    </row>
    <row r="1716" s="14" customFormat="1">
      <c r="A1716" s="14"/>
      <c r="B1716" s="236"/>
      <c r="C1716" s="237"/>
      <c r="D1716" s="227" t="s">
        <v>156</v>
      </c>
      <c r="E1716" s="238" t="s">
        <v>19</v>
      </c>
      <c r="F1716" s="239" t="s">
        <v>1979</v>
      </c>
      <c r="G1716" s="237"/>
      <c r="H1716" s="240">
        <v>5.7000000000000002</v>
      </c>
      <c r="I1716" s="241"/>
      <c r="J1716" s="237"/>
      <c r="K1716" s="237"/>
      <c r="L1716" s="242"/>
      <c r="M1716" s="243"/>
      <c r="N1716" s="244"/>
      <c r="O1716" s="244"/>
      <c r="P1716" s="244"/>
      <c r="Q1716" s="244"/>
      <c r="R1716" s="244"/>
      <c r="S1716" s="244"/>
      <c r="T1716" s="245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46" t="s">
        <v>156</v>
      </c>
      <c r="AU1716" s="246" t="s">
        <v>85</v>
      </c>
      <c r="AV1716" s="14" t="s">
        <v>85</v>
      </c>
      <c r="AW1716" s="14" t="s">
        <v>37</v>
      </c>
      <c r="AX1716" s="14" t="s">
        <v>75</v>
      </c>
      <c r="AY1716" s="246" t="s">
        <v>145</v>
      </c>
    </row>
    <row r="1717" s="16" customFormat="1">
      <c r="A1717" s="16"/>
      <c r="B1717" s="258"/>
      <c r="C1717" s="259"/>
      <c r="D1717" s="227" t="s">
        <v>156</v>
      </c>
      <c r="E1717" s="260" t="s">
        <v>19</v>
      </c>
      <c r="F1717" s="261" t="s">
        <v>166</v>
      </c>
      <c r="G1717" s="259"/>
      <c r="H1717" s="262">
        <v>23.199999999999999</v>
      </c>
      <c r="I1717" s="263"/>
      <c r="J1717" s="259"/>
      <c r="K1717" s="259"/>
      <c r="L1717" s="264"/>
      <c r="M1717" s="265"/>
      <c r="N1717" s="266"/>
      <c r="O1717" s="266"/>
      <c r="P1717" s="266"/>
      <c r="Q1717" s="266"/>
      <c r="R1717" s="266"/>
      <c r="S1717" s="266"/>
      <c r="T1717" s="267"/>
      <c r="U1717" s="16"/>
      <c r="V1717" s="16"/>
      <c r="W1717" s="16"/>
      <c r="X1717" s="16"/>
      <c r="Y1717" s="16"/>
      <c r="Z1717" s="16"/>
      <c r="AA1717" s="16"/>
      <c r="AB1717" s="16"/>
      <c r="AC1717" s="16"/>
      <c r="AD1717" s="16"/>
      <c r="AE1717" s="16"/>
      <c r="AT1717" s="268" t="s">
        <v>156</v>
      </c>
      <c r="AU1717" s="268" t="s">
        <v>85</v>
      </c>
      <c r="AV1717" s="16" t="s">
        <v>152</v>
      </c>
      <c r="AW1717" s="16" t="s">
        <v>37</v>
      </c>
      <c r="AX1717" s="16" t="s">
        <v>83</v>
      </c>
      <c r="AY1717" s="268" t="s">
        <v>145</v>
      </c>
    </row>
    <row r="1718" s="14" customFormat="1">
      <c r="A1718" s="14"/>
      <c r="B1718" s="236"/>
      <c r="C1718" s="237"/>
      <c r="D1718" s="227" t="s">
        <v>156</v>
      </c>
      <c r="E1718" s="237"/>
      <c r="F1718" s="239" t="s">
        <v>2019</v>
      </c>
      <c r="G1718" s="237"/>
      <c r="H1718" s="240">
        <v>25.52</v>
      </c>
      <c r="I1718" s="241"/>
      <c r="J1718" s="237"/>
      <c r="K1718" s="237"/>
      <c r="L1718" s="242"/>
      <c r="M1718" s="243"/>
      <c r="N1718" s="244"/>
      <c r="O1718" s="244"/>
      <c r="P1718" s="244"/>
      <c r="Q1718" s="244"/>
      <c r="R1718" s="244"/>
      <c r="S1718" s="244"/>
      <c r="T1718" s="245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46" t="s">
        <v>156</v>
      </c>
      <c r="AU1718" s="246" t="s">
        <v>85</v>
      </c>
      <c r="AV1718" s="14" t="s">
        <v>85</v>
      </c>
      <c r="AW1718" s="14" t="s">
        <v>4</v>
      </c>
      <c r="AX1718" s="14" t="s">
        <v>83</v>
      </c>
      <c r="AY1718" s="246" t="s">
        <v>145</v>
      </c>
    </row>
    <row r="1719" s="2" customFormat="1" ht="16.5" customHeight="1">
      <c r="A1719" s="41"/>
      <c r="B1719" s="42"/>
      <c r="C1719" s="207" t="s">
        <v>2020</v>
      </c>
      <c r="D1719" s="207" t="s">
        <v>147</v>
      </c>
      <c r="E1719" s="208" t="s">
        <v>2021</v>
      </c>
      <c r="F1719" s="209" t="s">
        <v>2022</v>
      </c>
      <c r="G1719" s="210" t="s">
        <v>231</v>
      </c>
      <c r="H1719" s="211">
        <v>5.7000000000000002</v>
      </c>
      <c r="I1719" s="212"/>
      <c r="J1719" s="213">
        <f>ROUND(I1719*H1719,2)</f>
        <v>0</v>
      </c>
      <c r="K1719" s="209" t="s">
        <v>151</v>
      </c>
      <c r="L1719" s="47"/>
      <c r="M1719" s="214" t="s">
        <v>19</v>
      </c>
      <c r="N1719" s="215" t="s">
        <v>46</v>
      </c>
      <c r="O1719" s="87"/>
      <c r="P1719" s="216">
        <f>O1719*H1719</f>
        <v>0</v>
      </c>
      <c r="Q1719" s="216">
        <v>0.0015</v>
      </c>
      <c r="R1719" s="216">
        <f>Q1719*H1719</f>
        <v>0.0085500000000000003</v>
      </c>
      <c r="S1719" s="216">
        <v>0</v>
      </c>
      <c r="T1719" s="217">
        <f>S1719*H1719</f>
        <v>0</v>
      </c>
      <c r="U1719" s="41"/>
      <c r="V1719" s="41"/>
      <c r="W1719" s="41"/>
      <c r="X1719" s="41"/>
      <c r="Y1719" s="41"/>
      <c r="Z1719" s="41"/>
      <c r="AA1719" s="41"/>
      <c r="AB1719" s="41"/>
      <c r="AC1719" s="41"/>
      <c r="AD1719" s="41"/>
      <c r="AE1719" s="41"/>
      <c r="AR1719" s="218" t="s">
        <v>261</v>
      </c>
      <c r="AT1719" s="218" t="s">
        <v>147</v>
      </c>
      <c r="AU1719" s="218" t="s">
        <v>85</v>
      </c>
      <c r="AY1719" s="20" t="s">
        <v>145</v>
      </c>
      <c r="BE1719" s="219">
        <f>IF(N1719="základní",J1719,0)</f>
        <v>0</v>
      </c>
      <c r="BF1719" s="219">
        <f>IF(N1719="snížená",J1719,0)</f>
        <v>0</v>
      </c>
      <c r="BG1719" s="219">
        <f>IF(N1719="zákl. přenesená",J1719,0)</f>
        <v>0</v>
      </c>
      <c r="BH1719" s="219">
        <f>IF(N1719="sníž. přenesená",J1719,0)</f>
        <v>0</v>
      </c>
      <c r="BI1719" s="219">
        <f>IF(N1719="nulová",J1719,0)</f>
        <v>0</v>
      </c>
      <c r="BJ1719" s="20" t="s">
        <v>83</v>
      </c>
      <c r="BK1719" s="219">
        <f>ROUND(I1719*H1719,2)</f>
        <v>0</v>
      </c>
      <c r="BL1719" s="20" t="s">
        <v>261</v>
      </c>
      <c r="BM1719" s="218" t="s">
        <v>2023</v>
      </c>
    </row>
    <row r="1720" s="2" customFormat="1">
      <c r="A1720" s="41"/>
      <c r="B1720" s="42"/>
      <c r="C1720" s="43"/>
      <c r="D1720" s="220" t="s">
        <v>154</v>
      </c>
      <c r="E1720" s="43"/>
      <c r="F1720" s="221" t="s">
        <v>2024</v>
      </c>
      <c r="G1720" s="43"/>
      <c r="H1720" s="43"/>
      <c r="I1720" s="222"/>
      <c r="J1720" s="43"/>
      <c r="K1720" s="43"/>
      <c r="L1720" s="47"/>
      <c r="M1720" s="223"/>
      <c r="N1720" s="224"/>
      <c r="O1720" s="87"/>
      <c r="P1720" s="87"/>
      <c r="Q1720" s="87"/>
      <c r="R1720" s="87"/>
      <c r="S1720" s="87"/>
      <c r="T1720" s="88"/>
      <c r="U1720" s="41"/>
      <c r="V1720" s="41"/>
      <c r="W1720" s="41"/>
      <c r="X1720" s="41"/>
      <c r="Y1720" s="41"/>
      <c r="Z1720" s="41"/>
      <c r="AA1720" s="41"/>
      <c r="AB1720" s="41"/>
      <c r="AC1720" s="41"/>
      <c r="AD1720" s="41"/>
      <c r="AE1720" s="41"/>
      <c r="AT1720" s="20" t="s">
        <v>154</v>
      </c>
      <c r="AU1720" s="20" t="s">
        <v>85</v>
      </c>
    </row>
    <row r="1721" s="13" customFormat="1">
      <c r="A1721" s="13"/>
      <c r="B1721" s="225"/>
      <c r="C1721" s="226"/>
      <c r="D1721" s="227" t="s">
        <v>156</v>
      </c>
      <c r="E1721" s="228" t="s">
        <v>19</v>
      </c>
      <c r="F1721" s="229" t="s">
        <v>1977</v>
      </c>
      <c r="G1721" s="226"/>
      <c r="H1721" s="228" t="s">
        <v>19</v>
      </c>
      <c r="I1721" s="230"/>
      <c r="J1721" s="226"/>
      <c r="K1721" s="226"/>
      <c r="L1721" s="231"/>
      <c r="M1721" s="232"/>
      <c r="N1721" s="233"/>
      <c r="O1721" s="233"/>
      <c r="P1721" s="233"/>
      <c r="Q1721" s="233"/>
      <c r="R1721" s="233"/>
      <c r="S1721" s="233"/>
      <c r="T1721" s="234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5" t="s">
        <v>156</v>
      </c>
      <c r="AU1721" s="235" t="s">
        <v>85</v>
      </c>
      <c r="AV1721" s="13" t="s">
        <v>83</v>
      </c>
      <c r="AW1721" s="13" t="s">
        <v>37</v>
      </c>
      <c r="AX1721" s="13" t="s">
        <v>75</v>
      </c>
      <c r="AY1721" s="235" t="s">
        <v>145</v>
      </c>
    </row>
    <row r="1722" s="13" customFormat="1">
      <c r="A1722" s="13"/>
      <c r="B1722" s="225"/>
      <c r="C1722" s="226"/>
      <c r="D1722" s="227" t="s">
        <v>156</v>
      </c>
      <c r="E1722" s="228" t="s">
        <v>19</v>
      </c>
      <c r="F1722" s="229" t="s">
        <v>1978</v>
      </c>
      <c r="G1722" s="226"/>
      <c r="H1722" s="228" t="s">
        <v>19</v>
      </c>
      <c r="I1722" s="230"/>
      <c r="J1722" s="226"/>
      <c r="K1722" s="226"/>
      <c r="L1722" s="231"/>
      <c r="M1722" s="232"/>
      <c r="N1722" s="233"/>
      <c r="O1722" s="233"/>
      <c r="P1722" s="233"/>
      <c r="Q1722" s="233"/>
      <c r="R1722" s="233"/>
      <c r="S1722" s="233"/>
      <c r="T1722" s="234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5" t="s">
        <v>156</v>
      </c>
      <c r="AU1722" s="235" t="s">
        <v>85</v>
      </c>
      <c r="AV1722" s="13" t="s">
        <v>83</v>
      </c>
      <c r="AW1722" s="13" t="s">
        <v>37</v>
      </c>
      <c r="AX1722" s="13" t="s">
        <v>75</v>
      </c>
      <c r="AY1722" s="235" t="s">
        <v>145</v>
      </c>
    </row>
    <row r="1723" s="14" customFormat="1">
      <c r="A1723" s="14"/>
      <c r="B1723" s="236"/>
      <c r="C1723" s="237"/>
      <c r="D1723" s="227" t="s">
        <v>156</v>
      </c>
      <c r="E1723" s="238" t="s">
        <v>19</v>
      </c>
      <c r="F1723" s="239" t="s">
        <v>1979</v>
      </c>
      <c r="G1723" s="237"/>
      <c r="H1723" s="240">
        <v>5.7000000000000002</v>
      </c>
      <c r="I1723" s="241"/>
      <c r="J1723" s="237"/>
      <c r="K1723" s="237"/>
      <c r="L1723" s="242"/>
      <c r="M1723" s="243"/>
      <c r="N1723" s="244"/>
      <c r="O1723" s="244"/>
      <c r="P1723" s="244"/>
      <c r="Q1723" s="244"/>
      <c r="R1723" s="244"/>
      <c r="S1723" s="244"/>
      <c r="T1723" s="245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46" t="s">
        <v>156</v>
      </c>
      <c r="AU1723" s="246" t="s">
        <v>85</v>
      </c>
      <c r="AV1723" s="14" t="s">
        <v>85</v>
      </c>
      <c r="AW1723" s="14" t="s">
        <v>37</v>
      </c>
      <c r="AX1723" s="14" t="s">
        <v>75</v>
      </c>
      <c r="AY1723" s="246" t="s">
        <v>145</v>
      </c>
    </row>
    <row r="1724" s="16" customFormat="1">
      <c r="A1724" s="16"/>
      <c r="B1724" s="258"/>
      <c r="C1724" s="259"/>
      <c r="D1724" s="227" t="s">
        <v>156</v>
      </c>
      <c r="E1724" s="260" t="s">
        <v>19</v>
      </c>
      <c r="F1724" s="261" t="s">
        <v>166</v>
      </c>
      <c r="G1724" s="259"/>
      <c r="H1724" s="262">
        <v>5.7000000000000002</v>
      </c>
      <c r="I1724" s="263"/>
      <c r="J1724" s="259"/>
      <c r="K1724" s="259"/>
      <c r="L1724" s="264"/>
      <c r="M1724" s="265"/>
      <c r="N1724" s="266"/>
      <c r="O1724" s="266"/>
      <c r="P1724" s="266"/>
      <c r="Q1724" s="266"/>
      <c r="R1724" s="266"/>
      <c r="S1724" s="266"/>
      <c r="T1724" s="267"/>
      <c r="U1724" s="16"/>
      <c r="V1724" s="16"/>
      <c r="W1724" s="16"/>
      <c r="X1724" s="16"/>
      <c r="Y1724" s="16"/>
      <c r="Z1724" s="16"/>
      <c r="AA1724" s="16"/>
      <c r="AB1724" s="16"/>
      <c r="AC1724" s="16"/>
      <c r="AD1724" s="16"/>
      <c r="AE1724" s="16"/>
      <c r="AT1724" s="268" t="s">
        <v>156</v>
      </c>
      <c r="AU1724" s="268" t="s">
        <v>85</v>
      </c>
      <c r="AV1724" s="16" t="s">
        <v>152</v>
      </c>
      <c r="AW1724" s="16" t="s">
        <v>37</v>
      </c>
      <c r="AX1724" s="16" t="s">
        <v>83</v>
      </c>
      <c r="AY1724" s="268" t="s">
        <v>145</v>
      </c>
    </row>
    <row r="1725" s="2" customFormat="1" ht="16.5" customHeight="1">
      <c r="A1725" s="41"/>
      <c r="B1725" s="42"/>
      <c r="C1725" s="207" t="s">
        <v>2025</v>
      </c>
      <c r="D1725" s="207" t="s">
        <v>147</v>
      </c>
      <c r="E1725" s="208" t="s">
        <v>2026</v>
      </c>
      <c r="F1725" s="209" t="s">
        <v>2027</v>
      </c>
      <c r="G1725" s="210" t="s">
        <v>313</v>
      </c>
      <c r="H1725" s="211">
        <v>19.600000000000001</v>
      </c>
      <c r="I1725" s="212"/>
      <c r="J1725" s="213">
        <f>ROUND(I1725*H1725,2)</f>
        <v>0</v>
      </c>
      <c r="K1725" s="209" t="s">
        <v>151</v>
      </c>
      <c r="L1725" s="47"/>
      <c r="M1725" s="214" t="s">
        <v>19</v>
      </c>
      <c r="N1725" s="215" t="s">
        <v>46</v>
      </c>
      <c r="O1725" s="87"/>
      <c r="P1725" s="216">
        <f>O1725*H1725</f>
        <v>0</v>
      </c>
      <c r="Q1725" s="216">
        <v>0.00032000000000000003</v>
      </c>
      <c r="R1725" s="216">
        <f>Q1725*H1725</f>
        <v>0.0062720000000000007</v>
      </c>
      <c r="S1725" s="216">
        <v>0</v>
      </c>
      <c r="T1725" s="217">
        <f>S1725*H1725</f>
        <v>0</v>
      </c>
      <c r="U1725" s="41"/>
      <c r="V1725" s="41"/>
      <c r="W1725" s="41"/>
      <c r="X1725" s="41"/>
      <c r="Y1725" s="41"/>
      <c r="Z1725" s="41"/>
      <c r="AA1725" s="41"/>
      <c r="AB1725" s="41"/>
      <c r="AC1725" s="41"/>
      <c r="AD1725" s="41"/>
      <c r="AE1725" s="41"/>
      <c r="AR1725" s="218" t="s">
        <v>261</v>
      </c>
      <c r="AT1725" s="218" t="s">
        <v>147</v>
      </c>
      <c r="AU1725" s="218" t="s">
        <v>85</v>
      </c>
      <c r="AY1725" s="20" t="s">
        <v>145</v>
      </c>
      <c r="BE1725" s="219">
        <f>IF(N1725="základní",J1725,0)</f>
        <v>0</v>
      </c>
      <c r="BF1725" s="219">
        <f>IF(N1725="snížená",J1725,0)</f>
        <v>0</v>
      </c>
      <c r="BG1725" s="219">
        <f>IF(N1725="zákl. přenesená",J1725,0)</f>
        <v>0</v>
      </c>
      <c r="BH1725" s="219">
        <f>IF(N1725="sníž. přenesená",J1725,0)</f>
        <v>0</v>
      </c>
      <c r="BI1725" s="219">
        <f>IF(N1725="nulová",J1725,0)</f>
        <v>0</v>
      </c>
      <c r="BJ1725" s="20" t="s">
        <v>83</v>
      </c>
      <c r="BK1725" s="219">
        <f>ROUND(I1725*H1725,2)</f>
        <v>0</v>
      </c>
      <c r="BL1725" s="20" t="s">
        <v>261</v>
      </c>
      <c r="BM1725" s="218" t="s">
        <v>2028</v>
      </c>
    </row>
    <row r="1726" s="2" customFormat="1">
      <c r="A1726" s="41"/>
      <c r="B1726" s="42"/>
      <c r="C1726" s="43"/>
      <c r="D1726" s="220" t="s">
        <v>154</v>
      </c>
      <c r="E1726" s="43"/>
      <c r="F1726" s="221" t="s">
        <v>2029</v>
      </c>
      <c r="G1726" s="43"/>
      <c r="H1726" s="43"/>
      <c r="I1726" s="222"/>
      <c r="J1726" s="43"/>
      <c r="K1726" s="43"/>
      <c r="L1726" s="47"/>
      <c r="M1726" s="223"/>
      <c r="N1726" s="224"/>
      <c r="O1726" s="87"/>
      <c r="P1726" s="87"/>
      <c r="Q1726" s="87"/>
      <c r="R1726" s="87"/>
      <c r="S1726" s="87"/>
      <c r="T1726" s="88"/>
      <c r="U1726" s="41"/>
      <c r="V1726" s="41"/>
      <c r="W1726" s="41"/>
      <c r="X1726" s="41"/>
      <c r="Y1726" s="41"/>
      <c r="Z1726" s="41"/>
      <c r="AA1726" s="41"/>
      <c r="AB1726" s="41"/>
      <c r="AC1726" s="41"/>
      <c r="AD1726" s="41"/>
      <c r="AE1726" s="41"/>
      <c r="AT1726" s="20" t="s">
        <v>154</v>
      </c>
      <c r="AU1726" s="20" t="s">
        <v>85</v>
      </c>
    </row>
    <row r="1727" s="13" customFormat="1">
      <c r="A1727" s="13"/>
      <c r="B1727" s="225"/>
      <c r="C1727" s="226"/>
      <c r="D1727" s="227" t="s">
        <v>156</v>
      </c>
      <c r="E1727" s="228" t="s">
        <v>19</v>
      </c>
      <c r="F1727" s="229" t="s">
        <v>1977</v>
      </c>
      <c r="G1727" s="226"/>
      <c r="H1727" s="228" t="s">
        <v>19</v>
      </c>
      <c r="I1727" s="230"/>
      <c r="J1727" s="226"/>
      <c r="K1727" s="226"/>
      <c r="L1727" s="231"/>
      <c r="M1727" s="232"/>
      <c r="N1727" s="233"/>
      <c r="O1727" s="233"/>
      <c r="P1727" s="233"/>
      <c r="Q1727" s="233"/>
      <c r="R1727" s="233"/>
      <c r="S1727" s="233"/>
      <c r="T1727" s="234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35" t="s">
        <v>156</v>
      </c>
      <c r="AU1727" s="235" t="s">
        <v>85</v>
      </c>
      <c r="AV1727" s="13" t="s">
        <v>83</v>
      </c>
      <c r="AW1727" s="13" t="s">
        <v>37</v>
      </c>
      <c r="AX1727" s="13" t="s">
        <v>75</v>
      </c>
      <c r="AY1727" s="235" t="s">
        <v>145</v>
      </c>
    </row>
    <row r="1728" s="13" customFormat="1">
      <c r="A1728" s="13"/>
      <c r="B1728" s="225"/>
      <c r="C1728" s="226"/>
      <c r="D1728" s="227" t="s">
        <v>156</v>
      </c>
      <c r="E1728" s="228" t="s">
        <v>19</v>
      </c>
      <c r="F1728" s="229" t="s">
        <v>1978</v>
      </c>
      <c r="G1728" s="226"/>
      <c r="H1728" s="228" t="s">
        <v>19</v>
      </c>
      <c r="I1728" s="230"/>
      <c r="J1728" s="226"/>
      <c r="K1728" s="226"/>
      <c r="L1728" s="231"/>
      <c r="M1728" s="232"/>
      <c r="N1728" s="233"/>
      <c r="O1728" s="233"/>
      <c r="P1728" s="233"/>
      <c r="Q1728" s="233"/>
      <c r="R1728" s="233"/>
      <c r="S1728" s="233"/>
      <c r="T1728" s="234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5" t="s">
        <v>156</v>
      </c>
      <c r="AU1728" s="235" t="s">
        <v>85</v>
      </c>
      <c r="AV1728" s="13" t="s">
        <v>83</v>
      </c>
      <c r="AW1728" s="13" t="s">
        <v>37</v>
      </c>
      <c r="AX1728" s="13" t="s">
        <v>75</v>
      </c>
      <c r="AY1728" s="235" t="s">
        <v>145</v>
      </c>
    </row>
    <row r="1729" s="14" customFormat="1">
      <c r="A1729" s="14"/>
      <c r="B1729" s="236"/>
      <c r="C1729" s="237"/>
      <c r="D1729" s="227" t="s">
        <v>156</v>
      </c>
      <c r="E1729" s="238" t="s">
        <v>19</v>
      </c>
      <c r="F1729" s="239" t="s">
        <v>2030</v>
      </c>
      <c r="G1729" s="237"/>
      <c r="H1729" s="240">
        <v>19.600000000000001</v>
      </c>
      <c r="I1729" s="241"/>
      <c r="J1729" s="237"/>
      <c r="K1729" s="237"/>
      <c r="L1729" s="242"/>
      <c r="M1729" s="243"/>
      <c r="N1729" s="244"/>
      <c r="O1729" s="244"/>
      <c r="P1729" s="244"/>
      <c r="Q1729" s="244"/>
      <c r="R1729" s="244"/>
      <c r="S1729" s="244"/>
      <c r="T1729" s="245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46" t="s">
        <v>156</v>
      </c>
      <c r="AU1729" s="246" t="s">
        <v>85</v>
      </c>
      <c r="AV1729" s="14" t="s">
        <v>85</v>
      </c>
      <c r="AW1729" s="14" t="s">
        <v>37</v>
      </c>
      <c r="AX1729" s="14" t="s">
        <v>75</v>
      </c>
      <c r="AY1729" s="246" t="s">
        <v>145</v>
      </c>
    </row>
    <row r="1730" s="16" customFormat="1">
      <c r="A1730" s="16"/>
      <c r="B1730" s="258"/>
      <c r="C1730" s="259"/>
      <c r="D1730" s="227" t="s">
        <v>156</v>
      </c>
      <c r="E1730" s="260" t="s">
        <v>19</v>
      </c>
      <c r="F1730" s="261" t="s">
        <v>166</v>
      </c>
      <c r="G1730" s="259"/>
      <c r="H1730" s="262">
        <v>19.600000000000001</v>
      </c>
      <c r="I1730" s="263"/>
      <c r="J1730" s="259"/>
      <c r="K1730" s="259"/>
      <c r="L1730" s="264"/>
      <c r="M1730" s="265"/>
      <c r="N1730" s="266"/>
      <c r="O1730" s="266"/>
      <c r="P1730" s="266"/>
      <c r="Q1730" s="266"/>
      <c r="R1730" s="266"/>
      <c r="S1730" s="266"/>
      <c r="T1730" s="267"/>
      <c r="U1730" s="16"/>
      <c r="V1730" s="16"/>
      <c r="W1730" s="16"/>
      <c r="X1730" s="16"/>
      <c r="Y1730" s="16"/>
      <c r="Z1730" s="16"/>
      <c r="AA1730" s="16"/>
      <c r="AB1730" s="16"/>
      <c r="AC1730" s="16"/>
      <c r="AD1730" s="16"/>
      <c r="AE1730" s="16"/>
      <c r="AT1730" s="268" t="s">
        <v>156</v>
      </c>
      <c r="AU1730" s="268" t="s">
        <v>85</v>
      </c>
      <c r="AV1730" s="16" t="s">
        <v>152</v>
      </c>
      <c r="AW1730" s="16" t="s">
        <v>37</v>
      </c>
      <c r="AX1730" s="16" t="s">
        <v>83</v>
      </c>
      <c r="AY1730" s="268" t="s">
        <v>145</v>
      </c>
    </row>
    <row r="1731" s="12" customFormat="1" ht="22.8" customHeight="1">
      <c r="A1731" s="12"/>
      <c r="B1731" s="191"/>
      <c r="C1731" s="192"/>
      <c r="D1731" s="193" t="s">
        <v>74</v>
      </c>
      <c r="E1731" s="205" t="s">
        <v>2031</v>
      </c>
      <c r="F1731" s="205" t="s">
        <v>2032</v>
      </c>
      <c r="G1731" s="192"/>
      <c r="H1731" s="192"/>
      <c r="I1731" s="195"/>
      <c r="J1731" s="206">
        <f>BK1731</f>
        <v>0</v>
      </c>
      <c r="K1731" s="192"/>
      <c r="L1731" s="197"/>
      <c r="M1731" s="198"/>
      <c r="N1731" s="199"/>
      <c r="O1731" s="199"/>
      <c r="P1731" s="200">
        <f>SUM(P1732:P1832)</f>
        <v>0</v>
      </c>
      <c r="Q1731" s="199"/>
      <c r="R1731" s="200">
        <f>SUM(R1732:R1832)</f>
        <v>0.58135542000000007</v>
      </c>
      <c r="S1731" s="199"/>
      <c r="T1731" s="201">
        <f>SUM(T1732:T1832)</f>
        <v>0</v>
      </c>
      <c r="U1731" s="12"/>
      <c r="V1731" s="12"/>
      <c r="W1731" s="12"/>
      <c r="X1731" s="12"/>
      <c r="Y1731" s="12"/>
      <c r="Z1731" s="12"/>
      <c r="AA1731" s="12"/>
      <c r="AB1731" s="12"/>
      <c r="AC1731" s="12"/>
      <c r="AD1731" s="12"/>
      <c r="AE1731" s="12"/>
      <c r="AR1731" s="202" t="s">
        <v>85</v>
      </c>
      <c r="AT1731" s="203" t="s">
        <v>74</v>
      </c>
      <c r="AU1731" s="203" t="s">
        <v>83</v>
      </c>
      <c r="AY1731" s="202" t="s">
        <v>145</v>
      </c>
      <c r="BK1731" s="204">
        <f>SUM(BK1732:BK1832)</f>
        <v>0</v>
      </c>
    </row>
    <row r="1732" s="2" customFormat="1" ht="16.5" customHeight="1">
      <c r="A1732" s="41"/>
      <c r="B1732" s="42"/>
      <c r="C1732" s="207" t="s">
        <v>2033</v>
      </c>
      <c r="D1732" s="207" t="s">
        <v>147</v>
      </c>
      <c r="E1732" s="208" t="s">
        <v>2034</v>
      </c>
      <c r="F1732" s="209" t="s">
        <v>2035</v>
      </c>
      <c r="G1732" s="210" t="s">
        <v>231</v>
      </c>
      <c r="H1732" s="211">
        <v>50.399999999999999</v>
      </c>
      <c r="I1732" s="212"/>
      <c r="J1732" s="213">
        <f>ROUND(I1732*H1732,2)</f>
        <v>0</v>
      </c>
      <c r="K1732" s="209" t="s">
        <v>151</v>
      </c>
      <c r="L1732" s="47"/>
      <c r="M1732" s="214" t="s">
        <v>19</v>
      </c>
      <c r="N1732" s="215" t="s">
        <v>46</v>
      </c>
      <c r="O1732" s="87"/>
      <c r="P1732" s="216">
        <f>O1732*H1732</f>
        <v>0</v>
      </c>
      <c r="Q1732" s="216">
        <v>0</v>
      </c>
      <c r="R1732" s="216">
        <f>Q1732*H1732</f>
        <v>0</v>
      </c>
      <c r="S1732" s="216">
        <v>0</v>
      </c>
      <c r="T1732" s="217">
        <f>S1732*H1732</f>
        <v>0</v>
      </c>
      <c r="U1732" s="41"/>
      <c r="V1732" s="41"/>
      <c r="W1732" s="41"/>
      <c r="X1732" s="41"/>
      <c r="Y1732" s="41"/>
      <c r="Z1732" s="41"/>
      <c r="AA1732" s="41"/>
      <c r="AB1732" s="41"/>
      <c r="AC1732" s="41"/>
      <c r="AD1732" s="41"/>
      <c r="AE1732" s="41"/>
      <c r="AR1732" s="218" t="s">
        <v>261</v>
      </c>
      <c r="AT1732" s="218" t="s">
        <v>147</v>
      </c>
      <c r="AU1732" s="218" t="s">
        <v>85</v>
      </c>
      <c r="AY1732" s="20" t="s">
        <v>145</v>
      </c>
      <c r="BE1732" s="219">
        <f>IF(N1732="základní",J1732,0)</f>
        <v>0</v>
      </c>
      <c r="BF1732" s="219">
        <f>IF(N1732="snížená",J1732,0)</f>
        <v>0</v>
      </c>
      <c r="BG1732" s="219">
        <f>IF(N1732="zákl. přenesená",J1732,0)</f>
        <v>0</v>
      </c>
      <c r="BH1732" s="219">
        <f>IF(N1732="sníž. přenesená",J1732,0)</f>
        <v>0</v>
      </c>
      <c r="BI1732" s="219">
        <f>IF(N1732="nulová",J1732,0)</f>
        <v>0</v>
      </c>
      <c r="BJ1732" s="20" t="s">
        <v>83</v>
      </c>
      <c r="BK1732" s="219">
        <f>ROUND(I1732*H1732,2)</f>
        <v>0</v>
      </c>
      <c r="BL1732" s="20" t="s">
        <v>261</v>
      </c>
      <c r="BM1732" s="218" t="s">
        <v>2036</v>
      </c>
    </row>
    <row r="1733" s="2" customFormat="1">
      <c r="A1733" s="41"/>
      <c r="B1733" s="42"/>
      <c r="C1733" s="43"/>
      <c r="D1733" s="220" t="s">
        <v>154</v>
      </c>
      <c r="E1733" s="43"/>
      <c r="F1733" s="221" t="s">
        <v>2037</v>
      </c>
      <c r="G1733" s="43"/>
      <c r="H1733" s="43"/>
      <c r="I1733" s="222"/>
      <c r="J1733" s="43"/>
      <c r="K1733" s="43"/>
      <c r="L1733" s="47"/>
      <c r="M1733" s="223"/>
      <c r="N1733" s="224"/>
      <c r="O1733" s="87"/>
      <c r="P1733" s="87"/>
      <c r="Q1733" s="87"/>
      <c r="R1733" s="87"/>
      <c r="S1733" s="87"/>
      <c r="T1733" s="88"/>
      <c r="U1733" s="41"/>
      <c r="V1733" s="41"/>
      <c r="W1733" s="41"/>
      <c r="X1733" s="41"/>
      <c r="Y1733" s="41"/>
      <c r="Z1733" s="41"/>
      <c r="AA1733" s="41"/>
      <c r="AB1733" s="41"/>
      <c r="AC1733" s="41"/>
      <c r="AD1733" s="41"/>
      <c r="AE1733" s="41"/>
      <c r="AT1733" s="20" t="s">
        <v>154</v>
      </c>
      <c r="AU1733" s="20" t="s">
        <v>85</v>
      </c>
    </row>
    <row r="1734" s="13" customFormat="1">
      <c r="A1734" s="13"/>
      <c r="B1734" s="225"/>
      <c r="C1734" s="226"/>
      <c r="D1734" s="227" t="s">
        <v>156</v>
      </c>
      <c r="E1734" s="228" t="s">
        <v>19</v>
      </c>
      <c r="F1734" s="229" t="s">
        <v>2038</v>
      </c>
      <c r="G1734" s="226"/>
      <c r="H1734" s="228" t="s">
        <v>19</v>
      </c>
      <c r="I1734" s="230"/>
      <c r="J1734" s="226"/>
      <c r="K1734" s="226"/>
      <c r="L1734" s="231"/>
      <c r="M1734" s="232"/>
      <c r="N1734" s="233"/>
      <c r="O1734" s="233"/>
      <c r="P1734" s="233"/>
      <c r="Q1734" s="233"/>
      <c r="R1734" s="233"/>
      <c r="S1734" s="233"/>
      <c r="T1734" s="234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5" t="s">
        <v>156</v>
      </c>
      <c r="AU1734" s="235" t="s">
        <v>85</v>
      </c>
      <c r="AV1734" s="13" t="s">
        <v>83</v>
      </c>
      <c r="AW1734" s="13" t="s">
        <v>37</v>
      </c>
      <c r="AX1734" s="13" t="s">
        <v>75</v>
      </c>
      <c r="AY1734" s="235" t="s">
        <v>145</v>
      </c>
    </row>
    <row r="1735" s="13" customFormat="1">
      <c r="A1735" s="13"/>
      <c r="B1735" s="225"/>
      <c r="C1735" s="226"/>
      <c r="D1735" s="227" t="s">
        <v>156</v>
      </c>
      <c r="E1735" s="228" t="s">
        <v>19</v>
      </c>
      <c r="F1735" s="229" t="s">
        <v>483</v>
      </c>
      <c r="G1735" s="226"/>
      <c r="H1735" s="228" t="s">
        <v>19</v>
      </c>
      <c r="I1735" s="230"/>
      <c r="J1735" s="226"/>
      <c r="K1735" s="226"/>
      <c r="L1735" s="231"/>
      <c r="M1735" s="232"/>
      <c r="N1735" s="233"/>
      <c r="O1735" s="233"/>
      <c r="P1735" s="233"/>
      <c r="Q1735" s="233"/>
      <c r="R1735" s="233"/>
      <c r="S1735" s="233"/>
      <c r="T1735" s="234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5" t="s">
        <v>156</v>
      </c>
      <c r="AU1735" s="235" t="s">
        <v>85</v>
      </c>
      <c r="AV1735" s="13" t="s">
        <v>83</v>
      </c>
      <c r="AW1735" s="13" t="s">
        <v>37</v>
      </c>
      <c r="AX1735" s="13" t="s">
        <v>75</v>
      </c>
      <c r="AY1735" s="235" t="s">
        <v>145</v>
      </c>
    </row>
    <row r="1736" s="14" customFormat="1">
      <c r="A1736" s="14"/>
      <c r="B1736" s="236"/>
      <c r="C1736" s="237"/>
      <c r="D1736" s="227" t="s">
        <v>156</v>
      </c>
      <c r="E1736" s="238" t="s">
        <v>19</v>
      </c>
      <c r="F1736" s="239" t="s">
        <v>2039</v>
      </c>
      <c r="G1736" s="237"/>
      <c r="H1736" s="240">
        <v>12.199999999999999</v>
      </c>
      <c r="I1736" s="241"/>
      <c r="J1736" s="237"/>
      <c r="K1736" s="237"/>
      <c r="L1736" s="242"/>
      <c r="M1736" s="243"/>
      <c r="N1736" s="244"/>
      <c r="O1736" s="244"/>
      <c r="P1736" s="244"/>
      <c r="Q1736" s="244"/>
      <c r="R1736" s="244"/>
      <c r="S1736" s="244"/>
      <c r="T1736" s="245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46" t="s">
        <v>156</v>
      </c>
      <c r="AU1736" s="246" t="s">
        <v>85</v>
      </c>
      <c r="AV1736" s="14" t="s">
        <v>85</v>
      </c>
      <c r="AW1736" s="14" t="s">
        <v>37</v>
      </c>
      <c r="AX1736" s="14" t="s">
        <v>75</v>
      </c>
      <c r="AY1736" s="246" t="s">
        <v>145</v>
      </c>
    </row>
    <row r="1737" s="15" customFormat="1">
      <c r="A1737" s="15"/>
      <c r="B1737" s="247"/>
      <c r="C1737" s="248"/>
      <c r="D1737" s="227" t="s">
        <v>156</v>
      </c>
      <c r="E1737" s="249" t="s">
        <v>19</v>
      </c>
      <c r="F1737" s="250" t="s">
        <v>161</v>
      </c>
      <c r="G1737" s="248"/>
      <c r="H1737" s="251">
        <v>12.199999999999999</v>
      </c>
      <c r="I1737" s="252"/>
      <c r="J1737" s="248"/>
      <c r="K1737" s="248"/>
      <c r="L1737" s="253"/>
      <c r="M1737" s="254"/>
      <c r="N1737" s="255"/>
      <c r="O1737" s="255"/>
      <c r="P1737" s="255"/>
      <c r="Q1737" s="255"/>
      <c r="R1737" s="255"/>
      <c r="S1737" s="255"/>
      <c r="T1737" s="256"/>
      <c r="U1737" s="15"/>
      <c r="V1737" s="15"/>
      <c r="W1737" s="15"/>
      <c r="X1737" s="15"/>
      <c r="Y1737" s="15"/>
      <c r="Z1737" s="15"/>
      <c r="AA1737" s="15"/>
      <c r="AB1737" s="15"/>
      <c r="AC1737" s="15"/>
      <c r="AD1737" s="15"/>
      <c r="AE1737" s="15"/>
      <c r="AT1737" s="257" t="s">
        <v>156</v>
      </c>
      <c r="AU1737" s="257" t="s">
        <v>85</v>
      </c>
      <c r="AV1737" s="15" t="s">
        <v>162</v>
      </c>
      <c r="AW1737" s="15" t="s">
        <v>37</v>
      </c>
      <c r="AX1737" s="15" t="s">
        <v>75</v>
      </c>
      <c r="AY1737" s="257" t="s">
        <v>145</v>
      </c>
    </row>
    <row r="1738" s="13" customFormat="1">
      <c r="A1738" s="13"/>
      <c r="B1738" s="225"/>
      <c r="C1738" s="226"/>
      <c r="D1738" s="227" t="s">
        <v>156</v>
      </c>
      <c r="E1738" s="228" t="s">
        <v>19</v>
      </c>
      <c r="F1738" s="229" t="s">
        <v>2040</v>
      </c>
      <c r="G1738" s="226"/>
      <c r="H1738" s="228" t="s">
        <v>19</v>
      </c>
      <c r="I1738" s="230"/>
      <c r="J1738" s="226"/>
      <c r="K1738" s="226"/>
      <c r="L1738" s="231"/>
      <c r="M1738" s="232"/>
      <c r="N1738" s="233"/>
      <c r="O1738" s="233"/>
      <c r="P1738" s="233"/>
      <c r="Q1738" s="233"/>
      <c r="R1738" s="233"/>
      <c r="S1738" s="233"/>
      <c r="T1738" s="234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5" t="s">
        <v>156</v>
      </c>
      <c r="AU1738" s="235" t="s">
        <v>85</v>
      </c>
      <c r="AV1738" s="13" t="s">
        <v>83</v>
      </c>
      <c r="AW1738" s="13" t="s">
        <v>37</v>
      </c>
      <c r="AX1738" s="13" t="s">
        <v>75</v>
      </c>
      <c r="AY1738" s="235" t="s">
        <v>145</v>
      </c>
    </row>
    <row r="1739" s="13" customFormat="1">
      <c r="A1739" s="13"/>
      <c r="B1739" s="225"/>
      <c r="C1739" s="226"/>
      <c r="D1739" s="227" t="s">
        <v>156</v>
      </c>
      <c r="E1739" s="228" t="s">
        <v>19</v>
      </c>
      <c r="F1739" s="229" t="s">
        <v>486</v>
      </c>
      <c r="G1739" s="226"/>
      <c r="H1739" s="228" t="s">
        <v>19</v>
      </c>
      <c r="I1739" s="230"/>
      <c r="J1739" s="226"/>
      <c r="K1739" s="226"/>
      <c r="L1739" s="231"/>
      <c r="M1739" s="232"/>
      <c r="N1739" s="233"/>
      <c r="O1739" s="233"/>
      <c r="P1739" s="233"/>
      <c r="Q1739" s="233"/>
      <c r="R1739" s="233"/>
      <c r="S1739" s="233"/>
      <c r="T1739" s="234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5" t="s">
        <v>156</v>
      </c>
      <c r="AU1739" s="235" t="s">
        <v>85</v>
      </c>
      <c r="AV1739" s="13" t="s">
        <v>83</v>
      </c>
      <c r="AW1739" s="13" t="s">
        <v>37</v>
      </c>
      <c r="AX1739" s="13" t="s">
        <v>75</v>
      </c>
      <c r="AY1739" s="235" t="s">
        <v>145</v>
      </c>
    </row>
    <row r="1740" s="14" customFormat="1">
      <c r="A1740" s="14"/>
      <c r="B1740" s="236"/>
      <c r="C1740" s="237"/>
      <c r="D1740" s="227" t="s">
        <v>156</v>
      </c>
      <c r="E1740" s="238" t="s">
        <v>19</v>
      </c>
      <c r="F1740" s="239" t="s">
        <v>487</v>
      </c>
      <c r="G1740" s="237"/>
      <c r="H1740" s="240">
        <v>38.200000000000003</v>
      </c>
      <c r="I1740" s="241"/>
      <c r="J1740" s="237"/>
      <c r="K1740" s="237"/>
      <c r="L1740" s="242"/>
      <c r="M1740" s="243"/>
      <c r="N1740" s="244"/>
      <c r="O1740" s="244"/>
      <c r="P1740" s="244"/>
      <c r="Q1740" s="244"/>
      <c r="R1740" s="244"/>
      <c r="S1740" s="244"/>
      <c r="T1740" s="245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46" t="s">
        <v>156</v>
      </c>
      <c r="AU1740" s="246" t="s">
        <v>85</v>
      </c>
      <c r="AV1740" s="14" t="s">
        <v>85</v>
      </c>
      <c r="AW1740" s="14" t="s">
        <v>37</v>
      </c>
      <c r="AX1740" s="14" t="s">
        <v>75</v>
      </c>
      <c r="AY1740" s="246" t="s">
        <v>145</v>
      </c>
    </row>
    <row r="1741" s="15" customFormat="1">
      <c r="A1741" s="15"/>
      <c r="B1741" s="247"/>
      <c r="C1741" s="248"/>
      <c r="D1741" s="227" t="s">
        <v>156</v>
      </c>
      <c r="E1741" s="249" t="s">
        <v>19</v>
      </c>
      <c r="F1741" s="250" t="s">
        <v>161</v>
      </c>
      <c r="G1741" s="248"/>
      <c r="H1741" s="251">
        <v>38.200000000000003</v>
      </c>
      <c r="I1741" s="252"/>
      <c r="J1741" s="248"/>
      <c r="K1741" s="248"/>
      <c r="L1741" s="253"/>
      <c r="M1741" s="254"/>
      <c r="N1741" s="255"/>
      <c r="O1741" s="255"/>
      <c r="P1741" s="255"/>
      <c r="Q1741" s="255"/>
      <c r="R1741" s="255"/>
      <c r="S1741" s="255"/>
      <c r="T1741" s="256"/>
      <c r="U1741" s="15"/>
      <c r="V1741" s="15"/>
      <c r="W1741" s="15"/>
      <c r="X1741" s="15"/>
      <c r="Y1741" s="15"/>
      <c r="Z1741" s="15"/>
      <c r="AA1741" s="15"/>
      <c r="AB1741" s="15"/>
      <c r="AC1741" s="15"/>
      <c r="AD1741" s="15"/>
      <c r="AE1741" s="15"/>
      <c r="AT1741" s="257" t="s">
        <v>156</v>
      </c>
      <c r="AU1741" s="257" t="s">
        <v>85</v>
      </c>
      <c r="AV1741" s="15" t="s">
        <v>162</v>
      </c>
      <c r="AW1741" s="15" t="s">
        <v>37</v>
      </c>
      <c r="AX1741" s="15" t="s">
        <v>75</v>
      </c>
      <c r="AY1741" s="257" t="s">
        <v>145</v>
      </c>
    </row>
    <row r="1742" s="16" customFormat="1">
      <c r="A1742" s="16"/>
      <c r="B1742" s="258"/>
      <c r="C1742" s="259"/>
      <c r="D1742" s="227" t="s">
        <v>156</v>
      </c>
      <c r="E1742" s="260" t="s">
        <v>19</v>
      </c>
      <c r="F1742" s="261" t="s">
        <v>166</v>
      </c>
      <c r="G1742" s="259"/>
      <c r="H1742" s="262">
        <v>50.399999999999999</v>
      </c>
      <c r="I1742" s="263"/>
      <c r="J1742" s="259"/>
      <c r="K1742" s="259"/>
      <c r="L1742" s="264"/>
      <c r="M1742" s="265"/>
      <c r="N1742" s="266"/>
      <c r="O1742" s="266"/>
      <c r="P1742" s="266"/>
      <c r="Q1742" s="266"/>
      <c r="R1742" s="266"/>
      <c r="S1742" s="266"/>
      <c r="T1742" s="267"/>
      <c r="U1742" s="16"/>
      <c r="V1742" s="16"/>
      <c r="W1742" s="16"/>
      <c r="X1742" s="16"/>
      <c r="Y1742" s="16"/>
      <c r="Z1742" s="16"/>
      <c r="AA1742" s="16"/>
      <c r="AB1742" s="16"/>
      <c r="AC1742" s="16"/>
      <c r="AD1742" s="16"/>
      <c r="AE1742" s="16"/>
      <c r="AT1742" s="268" t="s">
        <v>156</v>
      </c>
      <c r="AU1742" s="268" t="s">
        <v>85</v>
      </c>
      <c r="AV1742" s="16" t="s">
        <v>152</v>
      </c>
      <c r="AW1742" s="16" t="s">
        <v>37</v>
      </c>
      <c r="AX1742" s="16" t="s">
        <v>83</v>
      </c>
      <c r="AY1742" s="268" t="s">
        <v>145</v>
      </c>
    </row>
    <row r="1743" s="2" customFormat="1" ht="16.5" customHeight="1">
      <c r="A1743" s="41"/>
      <c r="B1743" s="42"/>
      <c r="C1743" s="207" t="s">
        <v>2041</v>
      </c>
      <c r="D1743" s="207" t="s">
        <v>147</v>
      </c>
      <c r="E1743" s="208" t="s">
        <v>2042</v>
      </c>
      <c r="F1743" s="209" t="s">
        <v>2043</v>
      </c>
      <c r="G1743" s="210" t="s">
        <v>231</v>
      </c>
      <c r="H1743" s="211">
        <v>50.399999999999999</v>
      </c>
      <c r="I1743" s="212"/>
      <c r="J1743" s="213">
        <f>ROUND(I1743*H1743,2)</f>
        <v>0</v>
      </c>
      <c r="K1743" s="209" t="s">
        <v>151</v>
      </c>
      <c r="L1743" s="47"/>
      <c r="M1743" s="214" t="s">
        <v>19</v>
      </c>
      <c r="N1743" s="215" t="s">
        <v>46</v>
      </c>
      <c r="O1743" s="87"/>
      <c r="P1743" s="216">
        <f>O1743*H1743</f>
        <v>0</v>
      </c>
      <c r="Q1743" s="216">
        <v>0</v>
      </c>
      <c r="R1743" s="216">
        <f>Q1743*H1743</f>
        <v>0</v>
      </c>
      <c r="S1743" s="216">
        <v>0</v>
      </c>
      <c r="T1743" s="217">
        <f>S1743*H1743</f>
        <v>0</v>
      </c>
      <c r="U1743" s="41"/>
      <c r="V1743" s="41"/>
      <c r="W1743" s="41"/>
      <c r="X1743" s="41"/>
      <c r="Y1743" s="41"/>
      <c r="Z1743" s="41"/>
      <c r="AA1743" s="41"/>
      <c r="AB1743" s="41"/>
      <c r="AC1743" s="41"/>
      <c r="AD1743" s="41"/>
      <c r="AE1743" s="41"/>
      <c r="AR1743" s="218" t="s">
        <v>261</v>
      </c>
      <c r="AT1743" s="218" t="s">
        <v>147</v>
      </c>
      <c r="AU1743" s="218" t="s">
        <v>85</v>
      </c>
      <c r="AY1743" s="20" t="s">
        <v>145</v>
      </c>
      <c r="BE1743" s="219">
        <f>IF(N1743="základní",J1743,0)</f>
        <v>0</v>
      </c>
      <c r="BF1743" s="219">
        <f>IF(N1743="snížená",J1743,0)</f>
        <v>0</v>
      </c>
      <c r="BG1743" s="219">
        <f>IF(N1743="zákl. přenesená",J1743,0)</f>
        <v>0</v>
      </c>
      <c r="BH1743" s="219">
        <f>IF(N1743="sníž. přenesená",J1743,0)</f>
        <v>0</v>
      </c>
      <c r="BI1743" s="219">
        <f>IF(N1743="nulová",J1743,0)</f>
        <v>0</v>
      </c>
      <c r="BJ1743" s="20" t="s">
        <v>83</v>
      </c>
      <c r="BK1743" s="219">
        <f>ROUND(I1743*H1743,2)</f>
        <v>0</v>
      </c>
      <c r="BL1743" s="20" t="s">
        <v>261</v>
      </c>
      <c r="BM1743" s="218" t="s">
        <v>2044</v>
      </c>
    </row>
    <row r="1744" s="2" customFormat="1">
      <c r="A1744" s="41"/>
      <c r="B1744" s="42"/>
      <c r="C1744" s="43"/>
      <c r="D1744" s="220" t="s">
        <v>154</v>
      </c>
      <c r="E1744" s="43"/>
      <c r="F1744" s="221" t="s">
        <v>2045</v>
      </c>
      <c r="G1744" s="43"/>
      <c r="H1744" s="43"/>
      <c r="I1744" s="222"/>
      <c r="J1744" s="43"/>
      <c r="K1744" s="43"/>
      <c r="L1744" s="47"/>
      <c r="M1744" s="223"/>
      <c r="N1744" s="224"/>
      <c r="O1744" s="87"/>
      <c r="P1744" s="87"/>
      <c r="Q1744" s="87"/>
      <c r="R1744" s="87"/>
      <c r="S1744" s="87"/>
      <c r="T1744" s="88"/>
      <c r="U1744" s="41"/>
      <c r="V1744" s="41"/>
      <c r="W1744" s="41"/>
      <c r="X1744" s="41"/>
      <c r="Y1744" s="41"/>
      <c r="Z1744" s="41"/>
      <c r="AA1744" s="41"/>
      <c r="AB1744" s="41"/>
      <c r="AC1744" s="41"/>
      <c r="AD1744" s="41"/>
      <c r="AE1744" s="41"/>
      <c r="AT1744" s="20" t="s">
        <v>154</v>
      </c>
      <c r="AU1744" s="20" t="s">
        <v>85</v>
      </c>
    </row>
    <row r="1745" s="13" customFormat="1">
      <c r="A1745" s="13"/>
      <c r="B1745" s="225"/>
      <c r="C1745" s="226"/>
      <c r="D1745" s="227" t="s">
        <v>156</v>
      </c>
      <c r="E1745" s="228" t="s">
        <v>19</v>
      </c>
      <c r="F1745" s="229" t="s">
        <v>2038</v>
      </c>
      <c r="G1745" s="226"/>
      <c r="H1745" s="228" t="s">
        <v>19</v>
      </c>
      <c r="I1745" s="230"/>
      <c r="J1745" s="226"/>
      <c r="K1745" s="226"/>
      <c r="L1745" s="231"/>
      <c r="M1745" s="232"/>
      <c r="N1745" s="233"/>
      <c r="O1745" s="233"/>
      <c r="P1745" s="233"/>
      <c r="Q1745" s="233"/>
      <c r="R1745" s="233"/>
      <c r="S1745" s="233"/>
      <c r="T1745" s="234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5" t="s">
        <v>156</v>
      </c>
      <c r="AU1745" s="235" t="s">
        <v>85</v>
      </c>
      <c r="AV1745" s="13" t="s">
        <v>83</v>
      </c>
      <c r="AW1745" s="13" t="s">
        <v>37</v>
      </c>
      <c r="AX1745" s="13" t="s">
        <v>75</v>
      </c>
      <c r="AY1745" s="235" t="s">
        <v>145</v>
      </c>
    </row>
    <row r="1746" s="13" customFormat="1">
      <c r="A1746" s="13"/>
      <c r="B1746" s="225"/>
      <c r="C1746" s="226"/>
      <c r="D1746" s="227" t="s">
        <v>156</v>
      </c>
      <c r="E1746" s="228" t="s">
        <v>19</v>
      </c>
      <c r="F1746" s="229" t="s">
        <v>483</v>
      </c>
      <c r="G1746" s="226"/>
      <c r="H1746" s="228" t="s">
        <v>19</v>
      </c>
      <c r="I1746" s="230"/>
      <c r="J1746" s="226"/>
      <c r="K1746" s="226"/>
      <c r="L1746" s="231"/>
      <c r="M1746" s="232"/>
      <c r="N1746" s="233"/>
      <c r="O1746" s="233"/>
      <c r="P1746" s="233"/>
      <c r="Q1746" s="233"/>
      <c r="R1746" s="233"/>
      <c r="S1746" s="233"/>
      <c r="T1746" s="234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5" t="s">
        <v>156</v>
      </c>
      <c r="AU1746" s="235" t="s">
        <v>85</v>
      </c>
      <c r="AV1746" s="13" t="s">
        <v>83</v>
      </c>
      <c r="AW1746" s="13" t="s">
        <v>37</v>
      </c>
      <c r="AX1746" s="13" t="s">
        <v>75</v>
      </c>
      <c r="AY1746" s="235" t="s">
        <v>145</v>
      </c>
    </row>
    <row r="1747" s="14" customFormat="1">
      <c r="A1747" s="14"/>
      <c r="B1747" s="236"/>
      <c r="C1747" s="237"/>
      <c r="D1747" s="227" t="s">
        <v>156</v>
      </c>
      <c r="E1747" s="238" t="s">
        <v>19</v>
      </c>
      <c r="F1747" s="239" t="s">
        <v>2039</v>
      </c>
      <c r="G1747" s="237"/>
      <c r="H1747" s="240">
        <v>12.199999999999999</v>
      </c>
      <c r="I1747" s="241"/>
      <c r="J1747" s="237"/>
      <c r="K1747" s="237"/>
      <c r="L1747" s="242"/>
      <c r="M1747" s="243"/>
      <c r="N1747" s="244"/>
      <c r="O1747" s="244"/>
      <c r="P1747" s="244"/>
      <c r="Q1747" s="244"/>
      <c r="R1747" s="244"/>
      <c r="S1747" s="244"/>
      <c r="T1747" s="245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46" t="s">
        <v>156</v>
      </c>
      <c r="AU1747" s="246" t="s">
        <v>85</v>
      </c>
      <c r="AV1747" s="14" t="s">
        <v>85</v>
      </c>
      <c r="AW1747" s="14" t="s">
        <v>37</v>
      </c>
      <c r="AX1747" s="14" t="s">
        <v>75</v>
      </c>
      <c r="AY1747" s="246" t="s">
        <v>145</v>
      </c>
    </row>
    <row r="1748" s="15" customFormat="1">
      <c r="A1748" s="15"/>
      <c r="B1748" s="247"/>
      <c r="C1748" s="248"/>
      <c r="D1748" s="227" t="s">
        <v>156</v>
      </c>
      <c r="E1748" s="249" t="s">
        <v>19</v>
      </c>
      <c r="F1748" s="250" t="s">
        <v>161</v>
      </c>
      <c r="G1748" s="248"/>
      <c r="H1748" s="251">
        <v>12.199999999999999</v>
      </c>
      <c r="I1748" s="252"/>
      <c r="J1748" s="248"/>
      <c r="K1748" s="248"/>
      <c r="L1748" s="253"/>
      <c r="M1748" s="254"/>
      <c r="N1748" s="255"/>
      <c r="O1748" s="255"/>
      <c r="P1748" s="255"/>
      <c r="Q1748" s="255"/>
      <c r="R1748" s="255"/>
      <c r="S1748" s="255"/>
      <c r="T1748" s="256"/>
      <c r="U1748" s="15"/>
      <c r="V1748" s="15"/>
      <c r="W1748" s="15"/>
      <c r="X1748" s="15"/>
      <c r="Y1748" s="15"/>
      <c r="Z1748" s="15"/>
      <c r="AA1748" s="15"/>
      <c r="AB1748" s="15"/>
      <c r="AC1748" s="15"/>
      <c r="AD1748" s="15"/>
      <c r="AE1748" s="15"/>
      <c r="AT1748" s="257" t="s">
        <v>156</v>
      </c>
      <c r="AU1748" s="257" t="s">
        <v>85</v>
      </c>
      <c r="AV1748" s="15" t="s">
        <v>162</v>
      </c>
      <c r="AW1748" s="15" t="s">
        <v>37</v>
      </c>
      <c r="AX1748" s="15" t="s">
        <v>75</v>
      </c>
      <c r="AY1748" s="257" t="s">
        <v>145</v>
      </c>
    </row>
    <row r="1749" s="13" customFormat="1">
      <c r="A1749" s="13"/>
      <c r="B1749" s="225"/>
      <c r="C1749" s="226"/>
      <c r="D1749" s="227" t="s">
        <v>156</v>
      </c>
      <c r="E1749" s="228" t="s">
        <v>19</v>
      </c>
      <c r="F1749" s="229" t="s">
        <v>2040</v>
      </c>
      <c r="G1749" s="226"/>
      <c r="H1749" s="228" t="s">
        <v>19</v>
      </c>
      <c r="I1749" s="230"/>
      <c r="J1749" s="226"/>
      <c r="K1749" s="226"/>
      <c r="L1749" s="231"/>
      <c r="M1749" s="232"/>
      <c r="N1749" s="233"/>
      <c r="O1749" s="233"/>
      <c r="P1749" s="233"/>
      <c r="Q1749" s="233"/>
      <c r="R1749" s="233"/>
      <c r="S1749" s="233"/>
      <c r="T1749" s="234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5" t="s">
        <v>156</v>
      </c>
      <c r="AU1749" s="235" t="s">
        <v>85</v>
      </c>
      <c r="AV1749" s="13" t="s">
        <v>83</v>
      </c>
      <c r="AW1749" s="13" t="s">
        <v>37</v>
      </c>
      <c r="AX1749" s="13" t="s">
        <v>75</v>
      </c>
      <c r="AY1749" s="235" t="s">
        <v>145</v>
      </c>
    </row>
    <row r="1750" s="13" customFormat="1">
      <c r="A1750" s="13"/>
      <c r="B1750" s="225"/>
      <c r="C1750" s="226"/>
      <c r="D1750" s="227" t="s">
        <v>156</v>
      </c>
      <c r="E1750" s="228" t="s">
        <v>19</v>
      </c>
      <c r="F1750" s="229" t="s">
        <v>486</v>
      </c>
      <c r="G1750" s="226"/>
      <c r="H1750" s="228" t="s">
        <v>19</v>
      </c>
      <c r="I1750" s="230"/>
      <c r="J1750" s="226"/>
      <c r="K1750" s="226"/>
      <c r="L1750" s="231"/>
      <c r="M1750" s="232"/>
      <c r="N1750" s="233"/>
      <c r="O1750" s="233"/>
      <c r="P1750" s="233"/>
      <c r="Q1750" s="233"/>
      <c r="R1750" s="233"/>
      <c r="S1750" s="233"/>
      <c r="T1750" s="234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5" t="s">
        <v>156</v>
      </c>
      <c r="AU1750" s="235" t="s">
        <v>85</v>
      </c>
      <c r="AV1750" s="13" t="s">
        <v>83</v>
      </c>
      <c r="AW1750" s="13" t="s">
        <v>37</v>
      </c>
      <c r="AX1750" s="13" t="s">
        <v>75</v>
      </c>
      <c r="AY1750" s="235" t="s">
        <v>145</v>
      </c>
    </row>
    <row r="1751" s="14" customFormat="1">
      <c r="A1751" s="14"/>
      <c r="B1751" s="236"/>
      <c r="C1751" s="237"/>
      <c r="D1751" s="227" t="s">
        <v>156</v>
      </c>
      <c r="E1751" s="238" t="s">
        <v>19</v>
      </c>
      <c r="F1751" s="239" t="s">
        <v>487</v>
      </c>
      <c r="G1751" s="237"/>
      <c r="H1751" s="240">
        <v>38.200000000000003</v>
      </c>
      <c r="I1751" s="241"/>
      <c r="J1751" s="237"/>
      <c r="K1751" s="237"/>
      <c r="L1751" s="242"/>
      <c r="M1751" s="243"/>
      <c r="N1751" s="244"/>
      <c r="O1751" s="244"/>
      <c r="P1751" s="244"/>
      <c r="Q1751" s="244"/>
      <c r="R1751" s="244"/>
      <c r="S1751" s="244"/>
      <c r="T1751" s="245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46" t="s">
        <v>156</v>
      </c>
      <c r="AU1751" s="246" t="s">
        <v>85</v>
      </c>
      <c r="AV1751" s="14" t="s">
        <v>85</v>
      </c>
      <c r="AW1751" s="14" t="s">
        <v>37</v>
      </c>
      <c r="AX1751" s="14" t="s">
        <v>75</v>
      </c>
      <c r="AY1751" s="246" t="s">
        <v>145</v>
      </c>
    </row>
    <row r="1752" s="15" customFormat="1">
      <c r="A1752" s="15"/>
      <c r="B1752" s="247"/>
      <c r="C1752" s="248"/>
      <c r="D1752" s="227" t="s">
        <v>156</v>
      </c>
      <c r="E1752" s="249" t="s">
        <v>19</v>
      </c>
      <c r="F1752" s="250" t="s">
        <v>161</v>
      </c>
      <c r="G1752" s="248"/>
      <c r="H1752" s="251">
        <v>38.200000000000003</v>
      </c>
      <c r="I1752" s="252"/>
      <c r="J1752" s="248"/>
      <c r="K1752" s="248"/>
      <c r="L1752" s="253"/>
      <c r="M1752" s="254"/>
      <c r="N1752" s="255"/>
      <c r="O1752" s="255"/>
      <c r="P1752" s="255"/>
      <c r="Q1752" s="255"/>
      <c r="R1752" s="255"/>
      <c r="S1752" s="255"/>
      <c r="T1752" s="256"/>
      <c r="U1752" s="15"/>
      <c r="V1752" s="15"/>
      <c r="W1752" s="15"/>
      <c r="X1752" s="15"/>
      <c r="Y1752" s="15"/>
      <c r="Z1752" s="15"/>
      <c r="AA1752" s="15"/>
      <c r="AB1752" s="15"/>
      <c r="AC1752" s="15"/>
      <c r="AD1752" s="15"/>
      <c r="AE1752" s="15"/>
      <c r="AT1752" s="257" t="s">
        <v>156</v>
      </c>
      <c r="AU1752" s="257" t="s">
        <v>85</v>
      </c>
      <c r="AV1752" s="15" t="s">
        <v>162</v>
      </c>
      <c r="AW1752" s="15" t="s">
        <v>37</v>
      </c>
      <c r="AX1752" s="15" t="s">
        <v>75</v>
      </c>
      <c r="AY1752" s="257" t="s">
        <v>145</v>
      </c>
    </row>
    <row r="1753" s="16" customFormat="1">
      <c r="A1753" s="16"/>
      <c r="B1753" s="258"/>
      <c r="C1753" s="259"/>
      <c r="D1753" s="227" t="s">
        <v>156</v>
      </c>
      <c r="E1753" s="260" t="s">
        <v>19</v>
      </c>
      <c r="F1753" s="261" t="s">
        <v>166</v>
      </c>
      <c r="G1753" s="259"/>
      <c r="H1753" s="262">
        <v>50.399999999999999</v>
      </c>
      <c r="I1753" s="263"/>
      <c r="J1753" s="259"/>
      <c r="K1753" s="259"/>
      <c r="L1753" s="264"/>
      <c r="M1753" s="265"/>
      <c r="N1753" s="266"/>
      <c r="O1753" s="266"/>
      <c r="P1753" s="266"/>
      <c r="Q1753" s="266"/>
      <c r="R1753" s="266"/>
      <c r="S1753" s="266"/>
      <c r="T1753" s="267"/>
      <c r="U1753" s="16"/>
      <c r="V1753" s="16"/>
      <c r="W1753" s="16"/>
      <c r="X1753" s="16"/>
      <c r="Y1753" s="16"/>
      <c r="Z1753" s="16"/>
      <c r="AA1753" s="16"/>
      <c r="AB1753" s="16"/>
      <c r="AC1753" s="16"/>
      <c r="AD1753" s="16"/>
      <c r="AE1753" s="16"/>
      <c r="AT1753" s="268" t="s">
        <v>156</v>
      </c>
      <c r="AU1753" s="268" t="s">
        <v>85</v>
      </c>
      <c r="AV1753" s="16" t="s">
        <v>152</v>
      </c>
      <c r="AW1753" s="16" t="s">
        <v>37</v>
      </c>
      <c r="AX1753" s="16" t="s">
        <v>83</v>
      </c>
      <c r="AY1753" s="268" t="s">
        <v>145</v>
      </c>
    </row>
    <row r="1754" s="2" customFormat="1" ht="16.5" customHeight="1">
      <c r="A1754" s="41"/>
      <c r="B1754" s="42"/>
      <c r="C1754" s="207" t="s">
        <v>2046</v>
      </c>
      <c r="D1754" s="207" t="s">
        <v>147</v>
      </c>
      <c r="E1754" s="208" t="s">
        <v>2047</v>
      </c>
      <c r="F1754" s="209" t="s">
        <v>2048</v>
      </c>
      <c r="G1754" s="210" t="s">
        <v>231</v>
      </c>
      <c r="H1754" s="211">
        <v>50.399999999999999</v>
      </c>
      <c r="I1754" s="212"/>
      <c r="J1754" s="213">
        <f>ROUND(I1754*H1754,2)</f>
        <v>0</v>
      </c>
      <c r="K1754" s="209" t="s">
        <v>151</v>
      </c>
      <c r="L1754" s="47"/>
      <c r="M1754" s="214" t="s">
        <v>19</v>
      </c>
      <c r="N1754" s="215" t="s">
        <v>46</v>
      </c>
      <c r="O1754" s="87"/>
      <c r="P1754" s="216">
        <f>O1754*H1754</f>
        <v>0</v>
      </c>
      <c r="Q1754" s="216">
        <v>3.0000000000000001E-05</v>
      </c>
      <c r="R1754" s="216">
        <f>Q1754*H1754</f>
        <v>0.0015119999999999999</v>
      </c>
      <c r="S1754" s="216">
        <v>0</v>
      </c>
      <c r="T1754" s="217">
        <f>S1754*H1754</f>
        <v>0</v>
      </c>
      <c r="U1754" s="41"/>
      <c r="V1754" s="41"/>
      <c r="W1754" s="41"/>
      <c r="X1754" s="41"/>
      <c r="Y1754" s="41"/>
      <c r="Z1754" s="41"/>
      <c r="AA1754" s="41"/>
      <c r="AB1754" s="41"/>
      <c r="AC1754" s="41"/>
      <c r="AD1754" s="41"/>
      <c r="AE1754" s="41"/>
      <c r="AR1754" s="218" t="s">
        <v>261</v>
      </c>
      <c r="AT1754" s="218" t="s">
        <v>147</v>
      </c>
      <c r="AU1754" s="218" t="s">
        <v>85</v>
      </c>
      <c r="AY1754" s="20" t="s">
        <v>145</v>
      </c>
      <c r="BE1754" s="219">
        <f>IF(N1754="základní",J1754,0)</f>
        <v>0</v>
      </c>
      <c r="BF1754" s="219">
        <f>IF(N1754="snížená",J1754,0)</f>
        <v>0</v>
      </c>
      <c r="BG1754" s="219">
        <f>IF(N1754="zákl. přenesená",J1754,0)</f>
        <v>0</v>
      </c>
      <c r="BH1754" s="219">
        <f>IF(N1754="sníž. přenesená",J1754,0)</f>
        <v>0</v>
      </c>
      <c r="BI1754" s="219">
        <f>IF(N1754="nulová",J1754,0)</f>
        <v>0</v>
      </c>
      <c r="BJ1754" s="20" t="s">
        <v>83</v>
      </c>
      <c r="BK1754" s="219">
        <f>ROUND(I1754*H1754,2)</f>
        <v>0</v>
      </c>
      <c r="BL1754" s="20" t="s">
        <v>261</v>
      </c>
      <c r="BM1754" s="218" t="s">
        <v>2049</v>
      </c>
    </row>
    <row r="1755" s="2" customFormat="1">
      <c r="A1755" s="41"/>
      <c r="B1755" s="42"/>
      <c r="C1755" s="43"/>
      <c r="D1755" s="220" t="s">
        <v>154</v>
      </c>
      <c r="E1755" s="43"/>
      <c r="F1755" s="221" t="s">
        <v>2050</v>
      </c>
      <c r="G1755" s="43"/>
      <c r="H1755" s="43"/>
      <c r="I1755" s="222"/>
      <c r="J1755" s="43"/>
      <c r="K1755" s="43"/>
      <c r="L1755" s="47"/>
      <c r="M1755" s="223"/>
      <c r="N1755" s="224"/>
      <c r="O1755" s="87"/>
      <c r="P1755" s="87"/>
      <c r="Q1755" s="87"/>
      <c r="R1755" s="87"/>
      <c r="S1755" s="87"/>
      <c r="T1755" s="88"/>
      <c r="U1755" s="41"/>
      <c r="V1755" s="41"/>
      <c r="W1755" s="41"/>
      <c r="X1755" s="41"/>
      <c r="Y1755" s="41"/>
      <c r="Z1755" s="41"/>
      <c r="AA1755" s="41"/>
      <c r="AB1755" s="41"/>
      <c r="AC1755" s="41"/>
      <c r="AD1755" s="41"/>
      <c r="AE1755" s="41"/>
      <c r="AT1755" s="20" t="s">
        <v>154</v>
      </c>
      <c r="AU1755" s="20" t="s">
        <v>85</v>
      </c>
    </row>
    <row r="1756" s="13" customFormat="1">
      <c r="A1756" s="13"/>
      <c r="B1756" s="225"/>
      <c r="C1756" s="226"/>
      <c r="D1756" s="227" t="s">
        <v>156</v>
      </c>
      <c r="E1756" s="228" t="s">
        <v>19</v>
      </c>
      <c r="F1756" s="229" t="s">
        <v>2038</v>
      </c>
      <c r="G1756" s="226"/>
      <c r="H1756" s="228" t="s">
        <v>19</v>
      </c>
      <c r="I1756" s="230"/>
      <c r="J1756" s="226"/>
      <c r="K1756" s="226"/>
      <c r="L1756" s="231"/>
      <c r="M1756" s="232"/>
      <c r="N1756" s="233"/>
      <c r="O1756" s="233"/>
      <c r="P1756" s="233"/>
      <c r="Q1756" s="233"/>
      <c r="R1756" s="233"/>
      <c r="S1756" s="233"/>
      <c r="T1756" s="234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5" t="s">
        <v>156</v>
      </c>
      <c r="AU1756" s="235" t="s">
        <v>85</v>
      </c>
      <c r="AV1756" s="13" t="s">
        <v>83</v>
      </c>
      <c r="AW1756" s="13" t="s">
        <v>37</v>
      </c>
      <c r="AX1756" s="13" t="s">
        <v>75</v>
      </c>
      <c r="AY1756" s="235" t="s">
        <v>145</v>
      </c>
    </row>
    <row r="1757" s="13" customFormat="1">
      <c r="A1757" s="13"/>
      <c r="B1757" s="225"/>
      <c r="C1757" s="226"/>
      <c r="D1757" s="227" t="s">
        <v>156</v>
      </c>
      <c r="E1757" s="228" t="s">
        <v>19</v>
      </c>
      <c r="F1757" s="229" t="s">
        <v>483</v>
      </c>
      <c r="G1757" s="226"/>
      <c r="H1757" s="228" t="s">
        <v>19</v>
      </c>
      <c r="I1757" s="230"/>
      <c r="J1757" s="226"/>
      <c r="K1757" s="226"/>
      <c r="L1757" s="231"/>
      <c r="M1757" s="232"/>
      <c r="N1757" s="233"/>
      <c r="O1757" s="233"/>
      <c r="P1757" s="233"/>
      <c r="Q1757" s="233"/>
      <c r="R1757" s="233"/>
      <c r="S1757" s="233"/>
      <c r="T1757" s="234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5" t="s">
        <v>156</v>
      </c>
      <c r="AU1757" s="235" t="s">
        <v>85</v>
      </c>
      <c r="AV1757" s="13" t="s">
        <v>83</v>
      </c>
      <c r="AW1757" s="13" t="s">
        <v>37</v>
      </c>
      <c r="AX1757" s="13" t="s">
        <v>75</v>
      </c>
      <c r="AY1757" s="235" t="s">
        <v>145</v>
      </c>
    </row>
    <row r="1758" s="14" customFormat="1">
      <c r="A1758" s="14"/>
      <c r="B1758" s="236"/>
      <c r="C1758" s="237"/>
      <c r="D1758" s="227" t="s">
        <v>156</v>
      </c>
      <c r="E1758" s="238" t="s">
        <v>19</v>
      </c>
      <c r="F1758" s="239" t="s">
        <v>2039</v>
      </c>
      <c r="G1758" s="237"/>
      <c r="H1758" s="240">
        <v>12.199999999999999</v>
      </c>
      <c r="I1758" s="241"/>
      <c r="J1758" s="237"/>
      <c r="K1758" s="237"/>
      <c r="L1758" s="242"/>
      <c r="M1758" s="243"/>
      <c r="N1758" s="244"/>
      <c r="O1758" s="244"/>
      <c r="P1758" s="244"/>
      <c r="Q1758" s="244"/>
      <c r="R1758" s="244"/>
      <c r="S1758" s="244"/>
      <c r="T1758" s="245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46" t="s">
        <v>156</v>
      </c>
      <c r="AU1758" s="246" t="s">
        <v>85</v>
      </c>
      <c r="AV1758" s="14" t="s">
        <v>85</v>
      </c>
      <c r="AW1758" s="14" t="s">
        <v>37</v>
      </c>
      <c r="AX1758" s="14" t="s">
        <v>75</v>
      </c>
      <c r="AY1758" s="246" t="s">
        <v>145</v>
      </c>
    </row>
    <row r="1759" s="15" customFormat="1">
      <c r="A1759" s="15"/>
      <c r="B1759" s="247"/>
      <c r="C1759" s="248"/>
      <c r="D1759" s="227" t="s">
        <v>156</v>
      </c>
      <c r="E1759" s="249" t="s">
        <v>19</v>
      </c>
      <c r="F1759" s="250" t="s">
        <v>161</v>
      </c>
      <c r="G1759" s="248"/>
      <c r="H1759" s="251">
        <v>12.199999999999999</v>
      </c>
      <c r="I1759" s="252"/>
      <c r="J1759" s="248"/>
      <c r="K1759" s="248"/>
      <c r="L1759" s="253"/>
      <c r="M1759" s="254"/>
      <c r="N1759" s="255"/>
      <c r="O1759" s="255"/>
      <c r="P1759" s="255"/>
      <c r="Q1759" s="255"/>
      <c r="R1759" s="255"/>
      <c r="S1759" s="255"/>
      <c r="T1759" s="256"/>
      <c r="U1759" s="15"/>
      <c r="V1759" s="15"/>
      <c r="W1759" s="15"/>
      <c r="X1759" s="15"/>
      <c r="Y1759" s="15"/>
      <c r="Z1759" s="15"/>
      <c r="AA1759" s="15"/>
      <c r="AB1759" s="15"/>
      <c r="AC1759" s="15"/>
      <c r="AD1759" s="15"/>
      <c r="AE1759" s="15"/>
      <c r="AT1759" s="257" t="s">
        <v>156</v>
      </c>
      <c r="AU1759" s="257" t="s">
        <v>85</v>
      </c>
      <c r="AV1759" s="15" t="s">
        <v>162</v>
      </c>
      <c r="AW1759" s="15" t="s">
        <v>37</v>
      </c>
      <c r="AX1759" s="15" t="s">
        <v>75</v>
      </c>
      <c r="AY1759" s="257" t="s">
        <v>145</v>
      </c>
    </row>
    <row r="1760" s="13" customFormat="1">
      <c r="A1760" s="13"/>
      <c r="B1760" s="225"/>
      <c r="C1760" s="226"/>
      <c r="D1760" s="227" t="s">
        <v>156</v>
      </c>
      <c r="E1760" s="228" t="s">
        <v>19</v>
      </c>
      <c r="F1760" s="229" t="s">
        <v>2040</v>
      </c>
      <c r="G1760" s="226"/>
      <c r="H1760" s="228" t="s">
        <v>19</v>
      </c>
      <c r="I1760" s="230"/>
      <c r="J1760" s="226"/>
      <c r="K1760" s="226"/>
      <c r="L1760" s="231"/>
      <c r="M1760" s="232"/>
      <c r="N1760" s="233"/>
      <c r="O1760" s="233"/>
      <c r="P1760" s="233"/>
      <c r="Q1760" s="233"/>
      <c r="R1760" s="233"/>
      <c r="S1760" s="233"/>
      <c r="T1760" s="234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5" t="s">
        <v>156</v>
      </c>
      <c r="AU1760" s="235" t="s">
        <v>85</v>
      </c>
      <c r="AV1760" s="13" t="s">
        <v>83</v>
      </c>
      <c r="AW1760" s="13" t="s">
        <v>37</v>
      </c>
      <c r="AX1760" s="13" t="s">
        <v>75</v>
      </c>
      <c r="AY1760" s="235" t="s">
        <v>145</v>
      </c>
    </row>
    <row r="1761" s="13" customFormat="1">
      <c r="A1761" s="13"/>
      <c r="B1761" s="225"/>
      <c r="C1761" s="226"/>
      <c r="D1761" s="227" t="s">
        <v>156</v>
      </c>
      <c r="E1761" s="228" t="s">
        <v>19</v>
      </c>
      <c r="F1761" s="229" t="s">
        <v>486</v>
      </c>
      <c r="G1761" s="226"/>
      <c r="H1761" s="228" t="s">
        <v>19</v>
      </c>
      <c r="I1761" s="230"/>
      <c r="J1761" s="226"/>
      <c r="K1761" s="226"/>
      <c r="L1761" s="231"/>
      <c r="M1761" s="232"/>
      <c r="N1761" s="233"/>
      <c r="O1761" s="233"/>
      <c r="P1761" s="233"/>
      <c r="Q1761" s="233"/>
      <c r="R1761" s="233"/>
      <c r="S1761" s="233"/>
      <c r="T1761" s="234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5" t="s">
        <v>156</v>
      </c>
      <c r="AU1761" s="235" t="s">
        <v>85</v>
      </c>
      <c r="AV1761" s="13" t="s">
        <v>83</v>
      </c>
      <c r="AW1761" s="13" t="s">
        <v>37</v>
      </c>
      <c r="AX1761" s="13" t="s">
        <v>75</v>
      </c>
      <c r="AY1761" s="235" t="s">
        <v>145</v>
      </c>
    </row>
    <row r="1762" s="14" customFormat="1">
      <c r="A1762" s="14"/>
      <c r="B1762" s="236"/>
      <c r="C1762" s="237"/>
      <c r="D1762" s="227" t="s">
        <v>156</v>
      </c>
      <c r="E1762" s="238" t="s">
        <v>19</v>
      </c>
      <c r="F1762" s="239" t="s">
        <v>487</v>
      </c>
      <c r="G1762" s="237"/>
      <c r="H1762" s="240">
        <v>38.200000000000003</v>
      </c>
      <c r="I1762" s="241"/>
      <c r="J1762" s="237"/>
      <c r="K1762" s="237"/>
      <c r="L1762" s="242"/>
      <c r="M1762" s="243"/>
      <c r="N1762" s="244"/>
      <c r="O1762" s="244"/>
      <c r="P1762" s="244"/>
      <c r="Q1762" s="244"/>
      <c r="R1762" s="244"/>
      <c r="S1762" s="244"/>
      <c r="T1762" s="245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46" t="s">
        <v>156</v>
      </c>
      <c r="AU1762" s="246" t="s">
        <v>85</v>
      </c>
      <c r="AV1762" s="14" t="s">
        <v>85</v>
      </c>
      <c r="AW1762" s="14" t="s">
        <v>37</v>
      </c>
      <c r="AX1762" s="14" t="s">
        <v>75</v>
      </c>
      <c r="AY1762" s="246" t="s">
        <v>145</v>
      </c>
    </row>
    <row r="1763" s="15" customFormat="1">
      <c r="A1763" s="15"/>
      <c r="B1763" s="247"/>
      <c r="C1763" s="248"/>
      <c r="D1763" s="227" t="s">
        <v>156</v>
      </c>
      <c r="E1763" s="249" t="s">
        <v>19</v>
      </c>
      <c r="F1763" s="250" t="s">
        <v>161</v>
      </c>
      <c r="G1763" s="248"/>
      <c r="H1763" s="251">
        <v>38.200000000000003</v>
      </c>
      <c r="I1763" s="252"/>
      <c r="J1763" s="248"/>
      <c r="K1763" s="248"/>
      <c r="L1763" s="253"/>
      <c r="M1763" s="254"/>
      <c r="N1763" s="255"/>
      <c r="O1763" s="255"/>
      <c r="P1763" s="255"/>
      <c r="Q1763" s="255"/>
      <c r="R1763" s="255"/>
      <c r="S1763" s="255"/>
      <c r="T1763" s="256"/>
      <c r="U1763" s="15"/>
      <c r="V1763" s="15"/>
      <c r="W1763" s="15"/>
      <c r="X1763" s="15"/>
      <c r="Y1763" s="15"/>
      <c r="Z1763" s="15"/>
      <c r="AA1763" s="15"/>
      <c r="AB1763" s="15"/>
      <c r="AC1763" s="15"/>
      <c r="AD1763" s="15"/>
      <c r="AE1763" s="15"/>
      <c r="AT1763" s="257" t="s">
        <v>156</v>
      </c>
      <c r="AU1763" s="257" t="s">
        <v>85</v>
      </c>
      <c r="AV1763" s="15" t="s">
        <v>162</v>
      </c>
      <c r="AW1763" s="15" t="s">
        <v>37</v>
      </c>
      <c r="AX1763" s="15" t="s">
        <v>75</v>
      </c>
      <c r="AY1763" s="257" t="s">
        <v>145</v>
      </c>
    </row>
    <row r="1764" s="16" customFormat="1">
      <c r="A1764" s="16"/>
      <c r="B1764" s="258"/>
      <c r="C1764" s="259"/>
      <c r="D1764" s="227" t="s">
        <v>156</v>
      </c>
      <c r="E1764" s="260" t="s">
        <v>19</v>
      </c>
      <c r="F1764" s="261" t="s">
        <v>166</v>
      </c>
      <c r="G1764" s="259"/>
      <c r="H1764" s="262">
        <v>50.399999999999999</v>
      </c>
      <c r="I1764" s="263"/>
      <c r="J1764" s="259"/>
      <c r="K1764" s="259"/>
      <c r="L1764" s="264"/>
      <c r="M1764" s="265"/>
      <c r="N1764" s="266"/>
      <c r="O1764" s="266"/>
      <c r="P1764" s="266"/>
      <c r="Q1764" s="266"/>
      <c r="R1764" s="266"/>
      <c r="S1764" s="266"/>
      <c r="T1764" s="267"/>
      <c r="U1764" s="16"/>
      <c r="V1764" s="16"/>
      <c r="W1764" s="16"/>
      <c r="X1764" s="16"/>
      <c r="Y1764" s="16"/>
      <c r="Z1764" s="16"/>
      <c r="AA1764" s="16"/>
      <c r="AB1764" s="16"/>
      <c r="AC1764" s="16"/>
      <c r="AD1764" s="16"/>
      <c r="AE1764" s="16"/>
      <c r="AT1764" s="268" t="s">
        <v>156</v>
      </c>
      <c r="AU1764" s="268" t="s">
        <v>85</v>
      </c>
      <c r="AV1764" s="16" t="s">
        <v>152</v>
      </c>
      <c r="AW1764" s="16" t="s">
        <v>37</v>
      </c>
      <c r="AX1764" s="16" t="s">
        <v>83</v>
      </c>
      <c r="AY1764" s="268" t="s">
        <v>145</v>
      </c>
    </row>
    <row r="1765" s="2" customFormat="1" ht="24.15" customHeight="1">
      <c r="A1765" s="41"/>
      <c r="B1765" s="42"/>
      <c r="C1765" s="207" t="s">
        <v>2051</v>
      </c>
      <c r="D1765" s="207" t="s">
        <v>147</v>
      </c>
      <c r="E1765" s="208" t="s">
        <v>2052</v>
      </c>
      <c r="F1765" s="209" t="s">
        <v>2053</v>
      </c>
      <c r="G1765" s="210" t="s">
        <v>231</v>
      </c>
      <c r="H1765" s="211">
        <v>50.399999999999999</v>
      </c>
      <c r="I1765" s="212"/>
      <c r="J1765" s="213">
        <f>ROUND(I1765*H1765,2)</f>
        <v>0</v>
      </c>
      <c r="K1765" s="209" t="s">
        <v>151</v>
      </c>
      <c r="L1765" s="47"/>
      <c r="M1765" s="214" t="s">
        <v>19</v>
      </c>
      <c r="N1765" s="215" t="s">
        <v>46</v>
      </c>
      <c r="O1765" s="87"/>
      <c r="P1765" s="216">
        <f>O1765*H1765</f>
        <v>0</v>
      </c>
      <c r="Q1765" s="216">
        <v>0.0075799999999999999</v>
      </c>
      <c r="R1765" s="216">
        <f>Q1765*H1765</f>
        <v>0.38203199999999998</v>
      </c>
      <c r="S1765" s="216">
        <v>0</v>
      </c>
      <c r="T1765" s="217">
        <f>S1765*H1765</f>
        <v>0</v>
      </c>
      <c r="U1765" s="41"/>
      <c r="V1765" s="41"/>
      <c r="W1765" s="41"/>
      <c r="X1765" s="41"/>
      <c r="Y1765" s="41"/>
      <c r="Z1765" s="41"/>
      <c r="AA1765" s="41"/>
      <c r="AB1765" s="41"/>
      <c r="AC1765" s="41"/>
      <c r="AD1765" s="41"/>
      <c r="AE1765" s="41"/>
      <c r="AR1765" s="218" t="s">
        <v>261</v>
      </c>
      <c r="AT1765" s="218" t="s">
        <v>147</v>
      </c>
      <c r="AU1765" s="218" t="s">
        <v>85</v>
      </c>
      <c r="AY1765" s="20" t="s">
        <v>145</v>
      </c>
      <c r="BE1765" s="219">
        <f>IF(N1765="základní",J1765,0)</f>
        <v>0</v>
      </c>
      <c r="BF1765" s="219">
        <f>IF(N1765="snížená",J1765,0)</f>
        <v>0</v>
      </c>
      <c r="BG1765" s="219">
        <f>IF(N1765="zákl. přenesená",J1765,0)</f>
        <v>0</v>
      </c>
      <c r="BH1765" s="219">
        <f>IF(N1765="sníž. přenesená",J1765,0)</f>
        <v>0</v>
      </c>
      <c r="BI1765" s="219">
        <f>IF(N1765="nulová",J1765,0)</f>
        <v>0</v>
      </c>
      <c r="BJ1765" s="20" t="s">
        <v>83</v>
      </c>
      <c r="BK1765" s="219">
        <f>ROUND(I1765*H1765,2)</f>
        <v>0</v>
      </c>
      <c r="BL1765" s="20" t="s">
        <v>261</v>
      </c>
      <c r="BM1765" s="218" t="s">
        <v>2054</v>
      </c>
    </row>
    <row r="1766" s="2" customFormat="1">
      <c r="A1766" s="41"/>
      <c r="B1766" s="42"/>
      <c r="C1766" s="43"/>
      <c r="D1766" s="220" t="s">
        <v>154</v>
      </c>
      <c r="E1766" s="43"/>
      <c r="F1766" s="221" t="s">
        <v>2055</v>
      </c>
      <c r="G1766" s="43"/>
      <c r="H1766" s="43"/>
      <c r="I1766" s="222"/>
      <c r="J1766" s="43"/>
      <c r="K1766" s="43"/>
      <c r="L1766" s="47"/>
      <c r="M1766" s="223"/>
      <c r="N1766" s="224"/>
      <c r="O1766" s="87"/>
      <c r="P1766" s="87"/>
      <c r="Q1766" s="87"/>
      <c r="R1766" s="87"/>
      <c r="S1766" s="87"/>
      <c r="T1766" s="88"/>
      <c r="U1766" s="41"/>
      <c r="V1766" s="41"/>
      <c r="W1766" s="41"/>
      <c r="X1766" s="41"/>
      <c r="Y1766" s="41"/>
      <c r="Z1766" s="41"/>
      <c r="AA1766" s="41"/>
      <c r="AB1766" s="41"/>
      <c r="AC1766" s="41"/>
      <c r="AD1766" s="41"/>
      <c r="AE1766" s="41"/>
      <c r="AT1766" s="20" t="s">
        <v>154</v>
      </c>
      <c r="AU1766" s="20" t="s">
        <v>85</v>
      </c>
    </row>
    <row r="1767" s="13" customFormat="1">
      <c r="A1767" s="13"/>
      <c r="B1767" s="225"/>
      <c r="C1767" s="226"/>
      <c r="D1767" s="227" t="s">
        <v>156</v>
      </c>
      <c r="E1767" s="228" t="s">
        <v>19</v>
      </c>
      <c r="F1767" s="229" t="s">
        <v>2038</v>
      </c>
      <c r="G1767" s="226"/>
      <c r="H1767" s="228" t="s">
        <v>19</v>
      </c>
      <c r="I1767" s="230"/>
      <c r="J1767" s="226"/>
      <c r="K1767" s="226"/>
      <c r="L1767" s="231"/>
      <c r="M1767" s="232"/>
      <c r="N1767" s="233"/>
      <c r="O1767" s="233"/>
      <c r="P1767" s="233"/>
      <c r="Q1767" s="233"/>
      <c r="R1767" s="233"/>
      <c r="S1767" s="233"/>
      <c r="T1767" s="234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5" t="s">
        <v>156</v>
      </c>
      <c r="AU1767" s="235" t="s">
        <v>85</v>
      </c>
      <c r="AV1767" s="13" t="s">
        <v>83</v>
      </c>
      <c r="AW1767" s="13" t="s">
        <v>37</v>
      </c>
      <c r="AX1767" s="13" t="s">
        <v>75</v>
      </c>
      <c r="AY1767" s="235" t="s">
        <v>145</v>
      </c>
    </row>
    <row r="1768" s="13" customFormat="1">
      <c r="A1768" s="13"/>
      <c r="B1768" s="225"/>
      <c r="C1768" s="226"/>
      <c r="D1768" s="227" t="s">
        <v>156</v>
      </c>
      <c r="E1768" s="228" t="s">
        <v>19</v>
      </c>
      <c r="F1768" s="229" t="s">
        <v>483</v>
      </c>
      <c r="G1768" s="226"/>
      <c r="H1768" s="228" t="s">
        <v>19</v>
      </c>
      <c r="I1768" s="230"/>
      <c r="J1768" s="226"/>
      <c r="K1768" s="226"/>
      <c r="L1768" s="231"/>
      <c r="M1768" s="232"/>
      <c r="N1768" s="233"/>
      <c r="O1768" s="233"/>
      <c r="P1768" s="233"/>
      <c r="Q1768" s="233"/>
      <c r="R1768" s="233"/>
      <c r="S1768" s="233"/>
      <c r="T1768" s="234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5" t="s">
        <v>156</v>
      </c>
      <c r="AU1768" s="235" t="s">
        <v>85</v>
      </c>
      <c r="AV1768" s="13" t="s">
        <v>83</v>
      </c>
      <c r="AW1768" s="13" t="s">
        <v>37</v>
      </c>
      <c r="AX1768" s="13" t="s">
        <v>75</v>
      </c>
      <c r="AY1768" s="235" t="s">
        <v>145</v>
      </c>
    </row>
    <row r="1769" s="14" customFormat="1">
      <c r="A1769" s="14"/>
      <c r="B1769" s="236"/>
      <c r="C1769" s="237"/>
      <c r="D1769" s="227" t="s">
        <v>156</v>
      </c>
      <c r="E1769" s="238" t="s">
        <v>19</v>
      </c>
      <c r="F1769" s="239" t="s">
        <v>2039</v>
      </c>
      <c r="G1769" s="237"/>
      <c r="H1769" s="240">
        <v>12.199999999999999</v>
      </c>
      <c r="I1769" s="241"/>
      <c r="J1769" s="237"/>
      <c r="K1769" s="237"/>
      <c r="L1769" s="242"/>
      <c r="M1769" s="243"/>
      <c r="N1769" s="244"/>
      <c r="O1769" s="244"/>
      <c r="P1769" s="244"/>
      <c r="Q1769" s="244"/>
      <c r="R1769" s="244"/>
      <c r="S1769" s="244"/>
      <c r="T1769" s="245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46" t="s">
        <v>156</v>
      </c>
      <c r="AU1769" s="246" t="s">
        <v>85</v>
      </c>
      <c r="AV1769" s="14" t="s">
        <v>85</v>
      </c>
      <c r="AW1769" s="14" t="s">
        <v>37</v>
      </c>
      <c r="AX1769" s="14" t="s">
        <v>75</v>
      </c>
      <c r="AY1769" s="246" t="s">
        <v>145</v>
      </c>
    </row>
    <row r="1770" s="15" customFormat="1">
      <c r="A1770" s="15"/>
      <c r="B1770" s="247"/>
      <c r="C1770" s="248"/>
      <c r="D1770" s="227" t="s">
        <v>156</v>
      </c>
      <c r="E1770" s="249" t="s">
        <v>19</v>
      </c>
      <c r="F1770" s="250" t="s">
        <v>161</v>
      </c>
      <c r="G1770" s="248"/>
      <c r="H1770" s="251">
        <v>12.199999999999999</v>
      </c>
      <c r="I1770" s="252"/>
      <c r="J1770" s="248"/>
      <c r="K1770" s="248"/>
      <c r="L1770" s="253"/>
      <c r="M1770" s="254"/>
      <c r="N1770" s="255"/>
      <c r="O1770" s="255"/>
      <c r="P1770" s="255"/>
      <c r="Q1770" s="255"/>
      <c r="R1770" s="255"/>
      <c r="S1770" s="255"/>
      <c r="T1770" s="256"/>
      <c r="U1770" s="15"/>
      <c r="V1770" s="15"/>
      <c r="W1770" s="15"/>
      <c r="X1770" s="15"/>
      <c r="Y1770" s="15"/>
      <c r="Z1770" s="15"/>
      <c r="AA1770" s="15"/>
      <c r="AB1770" s="15"/>
      <c r="AC1770" s="15"/>
      <c r="AD1770" s="15"/>
      <c r="AE1770" s="15"/>
      <c r="AT1770" s="257" t="s">
        <v>156</v>
      </c>
      <c r="AU1770" s="257" t="s">
        <v>85</v>
      </c>
      <c r="AV1770" s="15" t="s">
        <v>162</v>
      </c>
      <c r="AW1770" s="15" t="s">
        <v>37</v>
      </c>
      <c r="AX1770" s="15" t="s">
        <v>75</v>
      </c>
      <c r="AY1770" s="257" t="s">
        <v>145</v>
      </c>
    </row>
    <row r="1771" s="13" customFormat="1">
      <c r="A1771" s="13"/>
      <c r="B1771" s="225"/>
      <c r="C1771" s="226"/>
      <c r="D1771" s="227" t="s">
        <v>156</v>
      </c>
      <c r="E1771" s="228" t="s">
        <v>19</v>
      </c>
      <c r="F1771" s="229" t="s">
        <v>2040</v>
      </c>
      <c r="G1771" s="226"/>
      <c r="H1771" s="228" t="s">
        <v>19</v>
      </c>
      <c r="I1771" s="230"/>
      <c r="J1771" s="226"/>
      <c r="K1771" s="226"/>
      <c r="L1771" s="231"/>
      <c r="M1771" s="232"/>
      <c r="N1771" s="233"/>
      <c r="O1771" s="233"/>
      <c r="P1771" s="233"/>
      <c r="Q1771" s="233"/>
      <c r="R1771" s="233"/>
      <c r="S1771" s="233"/>
      <c r="T1771" s="234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5" t="s">
        <v>156</v>
      </c>
      <c r="AU1771" s="235" t="s">
        <v>85</v>
      </c>
      <c r="AV1771" s="13" t="s">
        <v>83</v>
      </c>
      <c r="AW1771" s="13" t="s">
        <v>37</v>
      </c>
      <c r="AX1771" s="13" t="s">
        <v>75</v>
      </c>
      <c r="AY1771" s="235" t="s">
        <v>145</v>
      </c>
    </row>
    <row r="1772" s="13" customFormat="1">
      <c r="A1772" s="13"/>
      <c r="B1772" s="225"/>
      <c r="C1772" s="226"/>
      <c r="D1772" s="227" t="s">
        <v>156</v>
      </c>
      <c r="E1772" s="228" t="s">
        <v>19</v>
      </c>
      <c r="F1772" s="229" t="s">
        <v>486</v>
      </c>
      <c r="G1772" s="226"/>
      <c r="H1772" s="228" t="s">
        <v>19</v>
      </c>
      <c r="I1772" s="230"/>
      <c r="J1772" s="226"/>
      <c r="K1772" s="226"/>
      <c r="L1772" s="231"/>
      <c r="M1772" s="232"/>
      <c r="N1772" s="233"/>
      <c r="O1772" s="233"/>
      <c r="P1772" s="233"/>
      <c r="Q1772" s="233"/>
      <c r="R1772" s="233"/>
      <c r="S1772" s="233"/>
      <c r="T1772" s="234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35" t="s">
        <v>156</v>
      </c>
      <c r="AU1772" s="235" t="s">
        <v>85</v>
      </c>
      <c r="AV1772" s="13" t="s">
        <v>83</v>
      </c>
      <c r="AW1772" s="13" t="s">
        <v>37</v>
      </c>
      <c r="AX1772" s="13" t="s">
        <v>75</v>
      </c>
      <c r="AY1772" s="235" t="s">
        <v>145</v>
      </c>
    </row>
    <row r="1773" s="14" customFormat="1">
      <c r="A1773" s="14"/>
      <c r="B1773" s="236"/>
      <c r="C1773" s="237"/>
      <c r="D1773" s="227" t="s">
        <v>156</v>
      </c>
      <c r="E1773" s="238" t="s">
        <v>19</v>
      </c>
      <c r="F1773" s="239" t="s">
        <v>487</v>
      </c>
      <c r="G1773" s="237"/>
      <c r="H1773" s="240">
        <v>38.200000000000003</v>
      </c>
      <c r="I1773" s="241"/>
      <c r="J1773" s="237"/>
      <c r="K1773" s="237"/>
      <c r="L1773" s="242"/>
      <c r="M1773" s="243"/>
      <c r="N1773" s="244"/>
      <c r="O1773" s="244"/>
      <c r="P1773" s="244"/>
      <c r="Q1773" s="244"/>
      <c r="R1773" s="244"/>
      <c r="S1773" s="244"/>
      <c r="T1773" s="245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46" t="s">
        <v>156</v>
      </c>
      <c r="AU1773" s="246" t="s">
        <v>85</v>
      </c>
      <c r="AV1773" s="14" t="s">
        <v>85</v>
      </c>
      <c r="AW1773" s="14" t="s">
        <v>37</v>
      </c>
      <c r="AX1773" s="14" t="s">
        <v>75</v>
      </c>
      <c r="AY1773" s="246" t="s">
        <v>145</v>
      </c>
    </row>
    <row r="1774" s="15" customFormat="1">
      <c r="A1774" s="15"/>
      <c r="B1774" s="247"/>
      <c r="C1774" s="248"/>
      <c r="D1774" s="227" t="s">
        <v>156</v>
      </c>
      <c r="E1774" s="249" t="s">
        <v>19</v>
      </c>
      <c r="F1774" s="250" t="s">
        <v>161</v>
      </c>
      <c r="G1774" s="248"/>
      <c r="H1774" s="251">
        <v>38.200000000000003</v>
      </c>
      <c r="I1774" s="252"/>
      <c r="J1774" s="248"/>
      <c r="K1774" s="248"/>
      <c r="L1774" s="253"/>
      <c r="M1774" s="254"/>
      <c r="N1774" s="255"/>
      <c r="O1774" s="255"/>
      <c r="P1774" s="255"/>
      <c r="Q1774" s="255"/>
      <c r="R1774" s="255"/>
      <c r="S1774" s="255"/>
      <c r="T1774" s="256"/>
      <c r="U1774" s="15"/>
      <c r="V1774" s="15"/>
      <c r="W1774" s="15"/>
      <c r="X1774" s="15"/>
      <c r="Y1774" s="15"/>
      <c r="Z1774" s="15"/>
      <c r="AA1774" s="15"/>
      <c r="AB1774" s="15"/>
      <c r="AC1774" s="15"/>
      <c r="AD1774" s="15"/>
      <c r="AE1774" s="15"/>
      <c r="AT1774" s="257" t="s">
        <v>156</v>
      </c>
      <c r="AU1774" s="257" t="s">
        <v>85</v>
      </c>
      <c r="AV1774" s="15" t="s">
        <v>162</v>
      </c>
      <c r="AW1774" s="15" t="s">
        <v>37</v>
      </c>
      <c r="AX1774" s="15" t="s">
        <v>75</v>
      </c>
      <c r="AY1774" s="257" t="s">
        <v>145</v>
      </c>
    </row>
    <row r="1775" s="16" customFormat="1">
      <c r="A1775" s="16"/>
      <c r="B1775" s="258"/>
      <c r="C1775" s="259"/>
      <c r="D1775" s="227" t="s">
        <v>156</v>
      </c>
      <c r="E1775" s="260" t="s">
        <v>19</v>
      </c>
      <c r="F1775" s="261" t="s">
        <v>166</v>
      </c>
      <c r="G1775" s="259"/>
      <c r="H1775" s="262">
        <v>50.399999999999999</v>
      </c>
      <c r="I1775" s="263"/>
      <c r="J1775" s="259"/>
      <c r="K1775" s="259"/>
      <c r="L1775" s="264"/>
      <c r="M1775" s="265"/>
      <c r="N1775" s="266"/>
      <c r="O1775" s="266"/>
      <c r="P1775" s="266"/>
      <c r="Q1775" s="266"/>
      <c r="R1775" s="266"/>
      <c r="S1775" s="266"/>
      <c r="T1775" s="267"/>
      <c r="U1775" s="16"/>
      <c r="V1775" s="16"/>
      <c r="W1775" s="16"/>
      <c r="X1775" s="16"/>
      <c r="Y1775" s="16"/>
      <c r="Z1775" s="16"/>
      <c r="AA1775" s="16"/>
      <c r="AB1775" s="16"/>
      <c r="AC1775" s="16"/>
      <c r="AD1775" s="16"/>
      <c r="AE1775" s="16"/>
      <c r="AT1775" s="268" t="s">
        <v>156</v>
      </c>
      <c r="AU1775" s="268" t="s">
        <v>85</v>
      </c>
      <c r="AV1775" s="16" t="s">
        <v>152</v>
      </c>
      <c r="AW1775" s="16" t="s">
        <v>37</v>
      </c>
      <c r="AX1775" s="16" t="s">
        <v>83</v>
      </c>
      <c r="AY1775" s="268" t="s">
        <v>145</v>
      </c>
    </row>
    <row r="1776" s="2" customFormat="1" ht="16.5" customHeight="1">
      <c r="A1776" s="41"/>
      <c r="B1776" s="42"/>
      <c r="C1776" s="207" t="s">
        <v>2056</v>
      </c>
      <c r="D1776" s="207" t="s">
        <v>147</v>
      </c>
      <c r="E1776" s="208" t="s">
        <v>2057</v>
      </c>
      <c r="F1776" s="209" t="s">
        <v>2058</v>
      </c>
      <c r="G1776" s="210" t="s">
        <v>231</v>
      </c>
      <c r="H1776" s="211">
        <v>38.200000000000003</v>
      </c>
      <c r="I1776" s="212"/>
      <c r="J1776" s="213">
        <f>ROUND(I1776*H1776,2)</f>
        <v>0</v>
      </c>
      <c r="K1776" s="209" t="s">
        <v>151</v>
      </c>
      <c r="L1776" s="47"/>
      <c r="M1776" s="214" t="s">
        <v>19</v>
      </c>
      <c r="N1776" s="215" t="s">
        <v>46</v>
      </c>
      <c r="O1776" s="87"/>
      <c r="P1776" s="216">
        <f>O1776*H1776</f>
        <v>0</v>
      </c>
      <c r="Q1776" s="216">
        <v>0.00050000000000000001</v>
      </c>
      <c r="R1776" s="216">
        <f>Q1776*H1776</f>
        <v>0.019100000000000002</v>
      </c>
      <c r="S1776" s="216">
        <v>0</v>
      </c>
      <c r="T1776" s="217">
        <f>S1776*H1776</f>
        <v>0</v>
      </c>
      <c r="U1776" s="41"/>
      <c r="V1776" s="41"/>
      <c r="W1776" s="41"/>
      <c r="X1776" s="41"/>
      <c r="Y1776" s="41"/>
      <c r="Z1776" s="41"/>
      <c r="AA1776" s="41"/>
      <c r="AB1776" s="41"/>
      <c r="AC1776" s="41"/>
      <c r="AD1776" s="41"/>
      <c r="AE1776" s="41"/>
      <c r="AR1776" s="218" t="s">
        <v>261</v>
      </c>
      <c r="AT1776" s="218" t="s">
        <v>147</v>
      </c>
      <c r="AU1776" s="218" t="s">
        <v>85</v>
      </c>
      <c r="AY1776" s="20" t="s">
        <v>145</v>
      </c>
      <c r="BE1776" s="219">
        <f>IF(N1776="základní",J1776,0)</f>
        <v>0</v>
      </c>
      <c r="BF1776" s="219">
        <f>IF(N1776="snížená",J1776,0)</f>
        <v>0</v>
      </c>
      <c r="BG1776" s="219">
        <f>IF(N1776="zákl. přenesená",J1776,0)</f>
        <v>0</v>
      </c>
      <c r="BH1776" s="219">
        <f>IF(N1776="sníž. přenesená",J1776,0)</f>
        <v>0</v>
      </c>
      <c r="BI1776" s="219">
        <f>IF(N1776="nulová",J1776,0)</f>
        <v>0</v>
      </c>
      <c r="BJ1776" s="20" t="s">
        <v>83</v>
      </c>
      <c r="BK1776" s="219">
        <f>ROUND(I1776*H1776,2)</f>
        <v>0</v>
      </c>
      <c r="BL1776" s="20" t="s">
        <v>261</v>
      </c>
      <c r="BM1776" s="218" t="s">
        <v>2059</v>
      </c>
    </row>
    <row r="1777" s="2" customFormat="1">
      <c r="A1777" s="41"/>
      <c r="B1777" s="42"/>
      <c r="C1777" s="43"/>
      <c r="D1777" s="220" t="s">
        <v>154</v>
      </c>
      <c r="E1777" s="43"/>
      <c r="F1777" s="221" t="s">
        <v>2060</v>
      </c>
      <c r="G1777" s="43"/>
      <c r="H1777" s="43"/>
      <c r="I1777" s="222"/>
      <c r="J1777" s="43"/>
      <c r="K1777" s="43"/>
      <c r="L1777" s="47"/>
      <c r="M1777" s="223"/>
      <c r="N1777" s="224"/>
      <c r="O1777" s="87"/>
      <c r="P1777" s="87"/>
      <c r="Q1777" s="87"/>
      <c r="R1777" s="87"/>
      <c r="S1777" s="87"/>
      <c r="T1777" s="88"/>
      <c r="U1777" s="41"/>
      <c r="V1777" s="41"/>
      <c r="W1777" s="41"/>
      <c r="X1777" s="41"/>
      <c r="Y1777" s="41"/>
      <c r="Z1777" s="41"/>
      <c r="AA1777" s="41"/>
      <c r="AB1777" s="41"/>
      <c r="AC1777" s="41"/>
      <c r="AD1777" s="41"/>
      <c r="AE1777" s="41"/>
      <c r="AT1777" s="20" t="s">
        <v>154</v>
      </c>
      <c r="AU1777" s="20" t="s">
        <v>85</v>
      </c>
    </row>
    <row r="1778" s="13" customFormat="1">
      <c r="A1778" s="13"/>
      <c r="B1778" s="225"/>
      <c r="C1778" s="226"/>
      <c r="D1778" s="227" t="s">
        <v>156</v>
      </c>
      <c r="E1778" s="228" t="s">
        <v>19</v>
      </c>
      <c r="F1778" s="229" t="s">
        <v>2040</v>
      </c>
      <c r="G1778" s="226"/>
      <c r="H1778" s="228" t="s">
        <v>19</v>
      </c>
      <c r="I1778" s="230"/>
      <c r="J1778" s="226"/>
      <c r="K1778" s="226"/>
      <c r="L1778" s="231"/>
      <c r="M1778" s="232"/>
      <c r="N1778" s="233"/>
      <c r="O1778" s="233"/>
      <c r="P1778" s="233"/>
      <c r="Q1778" s="233"/>
      <c r="R1778" s="233"/>
      <c r="S1778" s="233"/>
      <c r="T1778" s="234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5" t="s">
        <v>156</v>
      </c>
      <c r="AU1778" s="235" t="s">
        <v>85</v>
      </c>
      <c r="AV1778" s="13" t="s">
        <v>83</v>
      </c>
      <c r="AW1778" s="13" t="s">
        <v>37</v>
      </c>
      <c r="AX1778" s="13" t="s">
        <v>75</v>
      </c>
      <c r="AY1778" s="235" t="s">
        <v>145</v>
      </c>
    </row>
    <row r="1779" s="13" customFormat="1">
      <c r="A1779" s="13"/>
      <c r="B1779" s="225"/>
      <c r="C1779" s="226"/>
      <c r="D1779" s="227" t="s">
        <v>156</v>
      </c>
      <c r="E1779" s="228" t="s">
        <v>19</v>
      </c>
      <c r="F1779" s="229" t="s">
        <v>486</v>
      </c>
      <c r="G1779" s="226"/>
      <c r="H1779" s="228" t="s">
        <v>19</v>
      </c>
      <c r="I1779" s="230"/>
      <c r="J1779" s="226"/>
      <c r="K1779" s="226"/>
      <c r="L1779" s="231"/>
      <c r="M1779" s="232"/>
      <c r="N1779" s="233"/>
      <c r="O1779" s="233"/>
      <c r="P1779" s="233"/>
      <c r="Q1779" s="233"/>
      <c r="R1779" s="233"/>
      <c r="S1779" s="233"/>
      <c r="T1779" s="234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5" t="s">
        <v>156</v>
      </c>
      <c r="AU1779" s="235" t="s">
        <v>85</v>
      </c>
      <c r="AV1779" s="13" t="s">
        <v>83</v>
      </c>
      <c r="AW1779" s="13" t="s">
        <v>37</v>
      </c>
      <c r="AX1779" s="13" t="s">
        <v>75</v>
      </c>
      <c r="AY1779" s="235" t="s">
        <v>145</v>
      </c>
    </row>
    <row r="1780" s="14" customFormat="1">
      <c r="A1780" s="14"/>
      <c r="B1780" s="236"/>
      <c r="C1780" s="237"/>
      <c r="D1780" s="227" t="s">
        <v>156</v>
      </c>
      <c r="E1780" s="238" t="s">
        <v>19</v>
      </c>
      <c r="F1780" s="239" t="s">
        <v>487</v>
      </c>
      <c r="G1780" s="237"/>
      <c r="H1780" s="240">
        <v>38.200000000000003</v>
      </c>
      <c r="I1780" s="241"/>
      <c r="J1780" s="237"/>
      <c r="K1780" s="237"/>
      <c r="L1780" s="242"/>
      <c r="M1780" s="243"/>
      <c r="N1780" s="244"/>
      <c r="O1780" s="244"/>
      <c r="P1780" s="244"/>
      <c r="Q1780" s="244"/>
      <c r="R1780" s="244"/>
      <c r="S1780" s="244"/>
      <c r="T1780" s="245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46" t="s">
        <v>156</v>
      </c>
      <c r="AU1780" s="246" t="s">
        <v>85</v>
      </c>
      <c r="AV1780" s="14" t="s">
        <v>85</v>
      </c>
      <c r="AW1780" s="14" t="s">
        <v>37</v>
      </c>
      <c r="AX1780" s="14" t="s">
        <v>75</v>
      </c>
      <c r="AY1780" s="246" t="s">
        <v>145</v>
      </c>
    </row>
    <row r="1781" s="16" customFormat="1">
      <c r="A1781" s="16"/>
      <c r="B1781" s="258"/>
      <c r="C1781" s="259"/>
      <c r="D1781" s="227" t="s">
        <v>156</v>
      </c>
      <c r="E1781" s="260" t="s">
        <v>19</v>
      </c>
      <c r="F1781" s="261" t="s">
        <v>166</v>
      </c>
      <c r="G1781" s="259"/>
      <c r="H1781" s="262">
        <v>38.200000000000003</v>
      </c>
      <c r="I1781" s="263"/>
      <c r="J1781" s="259"/>
      <c r="K1781" s="259"/>
      <c r="L1781" s="264"/>
      <c r="M1781" s="265"/>
      <c r="N1781" s="266"/>
      <c r="O1781" s="266"/>
      <c r="P1781" s="266"/>
      <c r="Q1781" s="266"/>
      <c r="R1781" s="266"/>
      <c r="S1781" s="266"/>
      <c r="T1781" s="267"/>
      <c r="U1781" s="16"/>
      <c r="V1781" s="16"/>
      <c r="W1781" s="16"/>
      <c r="X1781" s="16"/>
      <c r="Y1781" s="16"/>
      <c r="Z1781" s="16"/>
      <c r="AA1781" s="16"/>
      <c r="AB1781" s="16"/>
      <c r="AC1781" s="16"/>
      <c r="AD1781" s="16"/>
      <c r="AE1781" s="16"/>
      <c r="AT1781" s="268" t="s">
        <v>156</v>
      </c>
      <c r="AU1781" s="268" t="s">
        <v>85</v>
      </c>
      <c r="AV1781" s="16" t="s">
        <v>152</v>
      </c>
      <c r="AW1781" s="16" t="s">
        <v>37</v>
      </c>
      <c r="AX1781" s="16" t="s">
        <v>83</v>
      </c>
      <c r="AY1781" s="268" t="s">
        <v>145</v>
      </c>
    </row>
    <row r="1782" s="2" customFormat="1" ht="24.15" customHeight="1">
      <c r="A1782" s="41"/>
      <c r="B1782" s="42"/>
      <c r="C1782" s="269" t="s">
        <v>2061</v>
      </c>
      <c r="D1782" s="269" t="s">
        <v>223</v>
      </c>
      <c r="E1782" s="270" t="s">
        <v>2062</v>
      </c>
      <c r="F1782" s="271" t="s">
        <v>2063</v>
      </c>
      <c r="G1782" s="272" t="s">
        <v>231</v>
      </c>
      <c r="H1782" s="273">
        <v>42.020000000000003</v>
      </c>
      <c r="I1782" s="274"/>
      <c r="J1782" s="275">
        <f>ROUND(I1782*H1782,2)</f>
        <v>0</v>
      </c>
      <c r="K1782" s="271" t="s">
        <v>151</v>
      </c>
      <c r="L1782" s="276"/>
      <c r="M1782" s="277" t="s">
        <v>19</v>
      </c>
      <c r="N1782" s="278" t="s">
        <v>46</v>
      </c>
      <c r="O1782" s="87"/>
      <c r="P1782" s="216">
        <f>O1782*H1782</f>
        <v>0</v>
      </c>
      <c r="Q1782" s="216">
        <v>0.0023500000000000001</v>
      </c>
      <c r="R1782" s="216">
        <f>Q1782*H1782</f>
        <v>0.098747000000000015</v>
      </c>
      <c r="S1782" s="216">
        <v>0</v>
      </c>
      <c r="T1782" s="217">
        <f>S1782*H1782</f>
        <v>0</v>
      </c>
      <c r="U1782" s="41"/>
      <c r="V1782" s="41"/>
      <c r="W1782" s="41"/>
      <c r="X1782" s="41"/>
      <c r="Y1782" s="41"/>
      <c r="Z1782" s="41"/>
      <c r="AA1782" s="41"/>
      <c r="AB1782" s="41"/>
      <c r="AC1782" s="41"/>
      <c r="AD1782" s="41"/>
      <c r="AE1782" s="41"/>
      <c r="AR1782" s="218" t="s">
        <v>391</v>
      </c>
      <c r="AT1782" s="218" t="s">
        <v>223</v>
      </c>
      <c r="AU1782" s="218" t="s">
        <v>85</v>
      </c>
      <c r="AY1782" s="20" t="s">
        <v>145</v>
      </c>
      <c r="BE1782" s="219">
        <f>IF(N1782="základní",J1782,0)</f>
        <v>0</v>
      </c>
      <c r="BF1782" s="219">
        <f>IF(N1782="snížená",J1782,0)</f>
        <v>0</v>
      </c>
      <c r="BG1782" s="219">
        <f>IF(N1782="zákl. přenesená",J1782,0)</f>
        <v>0</v>
      </c>
      <c r="BH1782" s="219">
        <f>IF(N1782="sníž. přenesená",J1782,0)</f>
        <v>0</v>
      </c>
      <c r="BI1782" s="219">
        <f>IF(N1782="nulová",J1782,0)</f>
        <v>0</v>
      </c>
      <c r="BJ1782" s="20" t="s">
        <v>83</v>
      </c>
      <c r="BK1782" s="219">
        <f>ROUND(I1782*H1782,2)</f>
        <v>0</v>
      </c>
      <c r="BL1782" s="20" t="s">
        <v>261</v>
      </c>
      <c r="BM1782" s="218" t="s">
        <v>2064</v>
      </c>
    </row>
    <row r="1783" s="14" customFormat="1">
      <c r="A1783" s="14"/>
      <c r="B1783" s="236"/>
      <c r="C1783" s="237"/>
      <c r="D1783" s="227" t="s">
        <v>156</v>
      </c>
      <c r="E1783" s="237"/>
      <c r="F1783" s="239" t="s">
        <v>2065</v>
      </c>
      <c r="G1783" s="237"/>
      <c r="H1783" s="240">
        <v>42.020000000000003</v>
      </c>
      <c r="I1783" s="241"/>
      <c r="J1783" s="237"/>
      <c r="K1783" s="237"/>
      <c r="L1783" s="242"/>
      <c r="M1783" s="243"/>
      <c r="N1783" s="244"/>
      <c r="O1783" s="244"/>
      <c r="P1783" s="244"/>
      <c r="Q1783" s="244"/>
      <c r="R1783" s="244"/>
      <c r="S1783" s="244"/>
      <c r="T1783" s="245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46" t="s">
        <v>156</v>
      </c>
      <c r="AU1783" s="246" t="s">
        <v>85</v>
      </c>
      <c r="AV1783" s="14" t="s">
        <v>85</v>
      </c>
      <c r="AW1783" s="14" t="s">
        <v>4</v>
      </c>
      <c r="AX1783" s="14" t="s">
        <v>83</v>
      </c>
      <c r="AY1783" s="246" t="s">
        <v>145</v>
      </c>
    </row>
    <row r="1784" s="2" customFormat="1" ht="16.5" customHeight="1">
      <c r="A1784" s="41"/>
      <c r="B1784" s="42"/>
      <c r="C1784" s="207" t="s">
        <v>2066</v>
      </c>
      <c r="D1784" s="207" t="s">
        <v>147</v>
      </c>
      <c r="E1784" s="208" t="s">
        <v>2067</v>
      </c>
      <c r="F1784" s="209" t="s">
        <v>2068</v>
      </c>
      <c r="G1784" s="210" t="s">
        <v>231</v>
      </c>
      <c r="H1784" s="211">
        <v>12.199999999999999</v>
      </c>
      <c r="I1784" s="212"/>
      <c r="J1784" s="213">
        <f>ROUND(I1784*H1784,2)</f>
        <v>0</v>
      </c>
      <c r="K1784" s="209" t="s">
        <v>151</v>
      </c>
      <c r="L1784" s="47"/>
      <c r="M1784" s="214" t="s">
        <v>19</v>
      </c>
      <c r="N1784" s="215" t="s">
        <v>46</v>
      </c>
      <c r="O1784" s="87"/>
      <c r="P1784" s="216">
        <f>O1784*H1784</f>
        <v>0</v>
      </c>
      <c r="Q1784" s="216">
        <v>0.00069999999999999999</v>
      </c>
      <c r="R1784" s="216">
        <f>Q1784*H1784</f>
        <v>0.008539999999999999</v>
      </c>
      <c r="S1784" s="216">
        <v>0</v>
      </c>
      <c r="T1784" s="217">
        <f>S1784*H1784</f>
        <v>0</v>
      </c>
      <c r="U1784" s="41"/>
      <c r="V1784" s="41"/>
      <c r="W1784" s="41"/>
      <c r="X1784" s="41"/>
      <c r="Y1784" s="41"/>
      <c r="Z1784" s="41"/>
      <c r="AA1784" s="41"/>
      <c r="AB1784" s="41"/>
      <c r="AC1784" s="41"/>
      <c r="AD1784" s="41"/>
      <c r="AE1784" s="41"/>
      <c r="AR1784" s="218" t="s">
        <v>261</v>
      </c>
      <c r="AT1784" s="218" t="s">
        <v>147</v>
      </c>
      <c r="AU1784" s="218" t="s">
        <v>85</v>
      </c>
      <c r="AY1784" s="20" t="s">
        <v>145</v>
      </c>
      <c r="BE1784" s="219">
        <f>IF(N1784="základní",J1784,0)</f>
        <v>0</v>
      </c>
      <c r="BF1784" s="219">
        <f>IF(N1784="snížená",J1784,0)</f>
        <v>0</v>
      </c>
      <c r="BG1784" s="219">
        <f>IF(N1784="zákl. přenesená",J1784,0)</f>
        <v>0</v>
      </c>
      <c r="BH1784" s="219">
        <f>IF(N1784="sníž. přenesená",J1784,0)</f>
        <v>0</v>
      </c>
      <c r="BI1784" s="219">
        <f>IF(N1784="nulová",J1784,0)</f>
        <v>0</v>
      </c>
      <c r="BJ1784" s="20" t="s">
        <v>83</v>
      </c>
      <c r="BK1784" s="219">
        <f>ROUND(I1784*H1784,2)</f>
        <v>0</v>
      </c>
      <c r="BL1784" s="20" t="s">
        <v>261</v>
      </c>
      <c r="BM1784" s="218" t="s">
        <v>2069</v>
      </c>
    </row>
    <row r="1785" s="2" customFormat="1">
      <c r="A1785" s="41"/>
      <c r="B1785" s="42"/>
      <c r="C1785" s="43"/>
      <c r="D1785" s="220" t="s">
        <v>154</v>
      </c>
      <c r="E1785" s="43"/>
      <c r="F1785" s="221" t="s">
        <v>2070</v>
      </c>
      <c r="G1785" s="43"/>
      <c r="H1785" s="43"/>
      <c r="I1785" s="222"/>
      <c r="J1785" s="43"/>
      <c r="K1785" s="43"/>
      <c r="L1785" s="47"/>
      <c r="M1785" s="223"/>
      <c r="N1785" s="224"/>
      <c r="O1785" s="87"/>
      <c r="P1785" s="87"/>
      <c r="Q1785" s="87"/>
      <c r="R1785" s="87"/>
      <c r="S1785" s="87"/>
      <c r="T1785" s="88"/>
      <c r="U1785" s="41"/>
      <c r="V1785" s="41"/>
      <c r="W1785" s="41"/>
      <c r="X1785" s="41"/>
      <c r="Y1785" s="41"/>
      <c r="Z1785" s="41"/>
      <c r="AA1785" s="41"/>
      <c r="AB1785" s="41"/>
      <c r="AC1785" s="41"/>
      <c r="AD1785" s="41"/>
      <c r="AE1785" s="41"/>
      <c r="AT1785" s="20" t="s">
        <v>154</v>
      </c>
      <c r="AU1785" s="20" t="s">
        <v>85</v>
      </c>
    </row>
    <row r="1786" s="13" customFormat="1">
      <c r="A1786" s="13"/>
      <c r="B1786" s="225"/>
      <c r="C1786" s="226"/>
      <c r="D1786" s="227" t="s">
        <v>156</v>
      </c>
      <c r="E1786" s="228" t="s">
        <v>19</v>
      </c>
      <c r="F1786" s="229" t="s">
        <v>2038</v>
      </c>
      <c r="G1786" s="226"/>
      <c r="H1786" s="228" t="s">
        <v>19</v>
      </c>
      <c r="I1786" s="230"/>
      <c r="J1786" s="226"/>
      <c r="K1786" s="226"/>
      <c r="L1786" s="231"/>
      <c r="M1786" s="232"/>
      <c r="N1786" s="233"/>
      <c r="O1786" s="233"/>
      <c r="P1786" s="233"/>
      <c r="Q1786" s="233"/>
      <c r="R1786" s="233"/>
      <c r="S1786" s="233"/>
      <c r="T1786" s="234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5" t="s">
        <v>156</v>
      </c>
      <c r="AU1786" s="235" t="s">
        <v>85</v>
      </c>
      <c r="AV1786" s="13" t="s">
        <v>83</v>
      </c>
      <c r="AW1786" s="13" t="s">
        <v>37</v>
      </c>
      <c r="AX1786" s="13" t="s">
        <v>75</v>
      </c>
      <c r="AY1786" s="235" t="s">
        <v>145</v>
      </c>
    </row>
    <row r="1787" s="13" customFormat="1">
      <c r="A1787" s="13"/>
      <c r="B1787" s="225"/>
      <c r="C1787" s="226"/>
      <c r="D1787" s="227" t="s">
        <v>156</v>
      </c>
      <c r="E1787" s="228" t="s">
        <v>19</v>
      </c>
      <c r="F1787" s="229" t="s">
        <v>483</v>
      </c>
      <c r="G1787" s="226"/>
      <c r="H1787" s="228" t="s">
        <v>19</v>
      </c>
      <c r="I1787" s="230"/>
      <c r="J1787" s="226"/>
      <c r="K1787" s="226"/>
      <c r="L1787" s="231"/>
      <c r="M1787" s="232"/>
      <c r="N1787" s="233"/>
      <c r="O1787" s="233"/>
      <c r="P1787" s="233"/>
      <c r="Q1787" s="233"/>
      <c r="R1787" s="233"/>
      <c r="S1787" s="233"/>
      <c r="T1787" s="234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5" t="s">
        <v>156</v>
      </c>
      <c r="AU1787" s="235" t="s">
        <v>85</v>
      </c>
      <c r="AV1787" s="13" t="s">
        <v>83</v>
      </c>
      <c r="AW1787" s="13" t="s">
        <v>37</v>
      </c>
      <c r="AX1787" s="13" t="s">
        <v>75</v>
      </c>
      <c r="AY1787" s="235" t="s">
        <v>145</v>
      </c>
    </row>
    <row r="1788" s="14" customFormat="1">
      <c r="A1788" s="14"/>
      <c r="B1788" s="236"/>
      <c r="C1788" s="237"/>
      <c r="D1788" s="227" t="s">
        <v>156</v>
      </c>
      <c r="E1788" s="238" t="s">
        <v>19</v>
      </c>
      <c r="F1788" s="239" t="s">
        <v>2039</v>
      </c>
      <c r="G1788" s="237"/>
      <c r="H1788" s="240">
        <v>12.199999999999999</v>
      </c>
      <c r="I1788" s="241"/>
      <c r="J1788" s="237"/>
      <c r="K1788" s="237"/>
      <c r="L1788" s="242"/>
      <c r="M1788" s="243"/>
      <c r="N1788" s="244"/>
      <c r="O1788" s="244"/>
      <c r="P1788" s="244"/>
      <c r="Q1788" s="244"/>
      <c r="R1788" s="244"/>
      <c r="S1788" s="244"/>
      <c r="T1788" s="245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46" t="s">
        <v>156</v>
      </c>
      <c r="AU1788" s="246" t="s">
        <v>85</v>
      </c>
      <c r="AV1788" s="14" t="s">
        <v>85</v>
      </c>
      <c r="AW1788" s="14" t="s">
        <v>37</v>
      </c>
      <c r="AX1788" s="14" t="s">
        <v>75</v>
      </c>
      <c r="AY1788" s="246" t="s">
        <v>145</v>
      </c>
    </row>
    <row r="1789" s="16" customFormat="1">
      <c r="A1789" s="16"/>
      <c r="B1789" s="258"/>
      <c r="C1789" s="259"/>
      <c r="D1789" s="227" t="s">
        <v>156</v>
      </c>
      <c r="E1789" s="260" t="s">
        <v>19</v>
      </c>
      <c r="F1789" s="261" t="s">
        <v>166</v>
      </c>
      <c r="G1789" s="259"/>
      <c r="H1789" s="262">
        <v>12.199999999999999</v>
      </c>
      <c r="I1789" s="263"/>
      <c r="J1789" s="259"/>
      <c r="K1789" s="259"/>
      <c r="L1789" s="264"/>
      <c r="M1789" s="265"/>
      <c r="N1789" s="266"/>
      <c r="O1789" s="266"/>
      <c r="P1789" s="266"/>
      <c r="Q1789" s="266"/>
      <c r="R1789" s="266"/>
      <c r="S1789" s="266"/>
      <c r="T1789" s="267"/>
      <c r="U1789" s="16"/>
      <c r="V1789" s="16"/>
      <c r="W1789" s="16"/>
      <c r="X1789" s="16"/>
      <c r="Y1789" s="16"/>
      <c r="Z1789" s="16"/>
      <c r="AA1789" s="16"/>
      <c r="AB1789" s="16"/>
      <c r="AC1789" s="16"/>
      <c r="AD1789" s="16"/>
      <c r="AE1789" s="16"/>
      <c r="AT1789" s="268" t="s">
        <v>156</v>
      </c>
      <c r="AU1789" s="268" t="s">
        <v>85</v>
      </c>
      <c r="AV1789" s="16" t="s">
        <v>152</v>
      </c>
      <c r="AW1789" s="16" t="s">
        <v>37</v>
      </c>
      <c r="AX1789" s="16" t="s">
        <v>83</v>
      </c>
      <c r="AY1789" s="268" t="s">
        <v>145</v>
      </c>
    </row>
    <row r="1790" s="2" customFormat="1" ht="24.15" customHeight="1">
      <c r="A1790" s="41"/>
      <c r="B1790" s="42"/>
      <c r="C1790" s="269" t="s">
        <v>2071</v>
      </c>
      <c r="D1790" s="269" t="s">
        <v>223</v>
      </c>
      <c r="E1790" s="270" t="s">
        <v>2072</v>
      </c>
      <c r="F1790" s="271" t="s">
        <v>2073</v>
      </c>
      <c r="G1790" s="272" t="s">
        <v>231</v>
      </c>
      <c r="H1790" s="273">
        <v>13.42</v>
      </c>
      <c r="I1790" s="274"/>
      <c r="J1790" s="275">
        <f>ROUND(I1790*H1790,2)</f>
        <v>0</v>
      </c>
      <c r="K1790" s="271" t="s">
        <v>151</v>
      </c>
      <c r="L1790" s="276"/>
      <c r="M1790" s="277" t="s">
        <v>19</v>
      </c>
      <c r="N1790" s="278" t="s">
        <v>46</v>
      </c>
      <c r="O1790" s="87"/>
      <c r="P1790" s="216">
        <f>O1790*H1790</f>
        <v>0</v>
      </c>
      <c r="Q1790" s="216">
        <v>0.0032000000000000002</v>
      </c>
      <c r="R1790" s="216">
        <f>Q1790*H1790</f>
        <v>0.042944000000000003</v>
      </c>
      <c r="S1790" s="216">
        <v>0</v>
      </c>
      <c r="T1790" s="217">
        <f>S1790*H1790</f>
        <v>0</v>
      </c>
      <c r="U1790" s="41"/>
      <c r="V1790" s="41"/>
      <c r="W1790" s="41"/>
      <c r="X1790" s="41"/>
      <c r="Y1790" s="41"/>
      <c r="Z1790" s="41"/>
      <c r="AA1790" s="41"/>
      <c r="AB1790" s="41"/>
      <c r="AC1790" s="41"/>
      <c r="AD1790" s="41"/>
      <c r="AE1790" s="41"/>
      <c r="AR1790" s="218" t="s">
        <v>391</v>
      </c>
      <c r="AT1790" s="218" t="s">
        <v>223</v>
      </c>
      <c r="AU1790" s="218" t="s">
        <v>85</v>
      </c>
      <c r="AY1790" s="20" t="s">
        <v>145</v>
      </c>
      <c r="BE1790" s="219">
        <f>IF(N1790="základní",J1790,0)</f>
        <v>0</v>
      </c>
      <c r="BF1790" s="219">
        <f>IF(N1790="snížená",J1790,0)</f>
        <v>0</v>
      </c>
      <c r="BG1790" s="219">
        <f>IF(N1790="zákl. přenesená",J1790,0)</f>
        <v>0</v>
      </c>
      <c r="BH1790" s="219">
        <f>IF(N1790="sníž. přenesená",J1790,0)</f>
        <v>0</v>
      </c>
      <c r="BI1790" s="219">
        <f>IF(N1790="nulová",J1790,0)</f>
        <v>0</v>
      </c>
      <c r="BJ1790" s="20" t="s">
        <v>83</v>
      </c>
      <c r="BK1790" s="219">
        <f>ROUND(I1790*H1790,2)</f>
        <v>0</v>
      </c>
      <c r="BL1790" s="20" t="s">
        <v>261</v>
      </c>
      <c r="BM1790" s="218" t="s">
        <v>2074</v>
      </c>
    </row>
    <row r="1791" s="14" customFormat="1">
      <c r="A1791" s="14"/>
      <c r="B1791" s="236"/>
      <c r="C1791" s="237"/>
      <c r="D1791" s="227" t="s">
        <v>156</v>
      </c>
      <c r="E1791" s="237"/>
      <c r="F1791" s="239" t="s">
        <v>2075</v>
      </c>
      <c r="G1791" s="237"/>
      <c r="H1791" s="240">
        <v>13.42</v>
      </c>
      <c r="I1791" s="241"/>
      <c r="J1791" s="237"/>
      <c r="K1791" s="237"/>
      <c r="L1791" s="242"/>
      <c r="M1791" s="243"/>
      <c r="N1791" s="244"/>
      <c r="O1791" s="244"/>
      <c r="P1791" s="244"/>
      <c r="Q1791" s="244"/>
      <c r="R1791" s="244"/>
      <c r="S1791" s="244"/>
      <c r="T1791" s="245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46" t="s">
        <v>156</v>
      </c>
      <c r="AU1791" s="246" t="s">
        <v>85</v>
      </c>
      <c r="AV1791" s="14" t="s">
        <v>85</v>
      </c>
      <c r="AW1791" s="14" t="s">
        <v>4</v>
      </c>
      <c r="AX1791" s="14" t="s">
        <v>83</v>
      </c>
      <c r="AY1791" s="246" t="s">
        <v>145</v>
      </c>
    </row>
    <row r="1792" s="2" customFormat="1" ht="16.5" customHeight="1">
      <c r="A1792" s="41"/>
      <c r="B1792" s="42"/>
      <c r="C1792" s="207" t="s">
        <v>2076</v>
      </c>
      <c r="D1792" s="207" t="s">
        <v>147</v>
      </c>
      <c r="E1792" s="208" t="s">
        <v>2077</v>
      </c>
      <c r="F1792" s="209" t="s">
        <v>2078</v>
      </c>
      <c r="G1792" s="210" t="s">
        <v>313</v>
      </c>
      <c r="H1792" s="211">
        <v>14.6</v>
      </c>
      <c r="I1792" s="212"/>
      <c r="J1792" s="213">
        <f>ROUND(I1792*H1792,2)</f>
        <v>0</v>
      </c>
      <c r="K1792" s="209" t="s">
        <v>151</v>
      </c>
      <c r="L1792" s="47"/>
      <c r="M1792" s="214" t="s">
        <v>19</v>
      </c>
      <c r="N1792" s="215" t="s">
        <v>46</v>
      </c>
      <c r="O1792" s="87"/>
      <c r="P1792" s="216">
        <f>O1792*H1792</f>
        <v>0</v>
      </c>
      <c r="Q1792" s="216">
        <v>5.0000000000000002E-05</v>
      </c>
      <c r="R1792" s="216">
        <f>Q1792*H1792</f>
        <v>0.00072999999999999996</v>
      </c>
      <c r="S1792" s="216">
        <v>0</v>
      </c>
      <c r="T1792" s="217">
        <f>S1792*H1792</f>
        <v>0</v>
      </c>
      <c r="U1792" s="41"/>
      <c r="V1792" s="41"/>
      <c r="W1792" s="41"/>
      <c r="X1792" s="41"/>
      <c r="Y1792" s="41"/>
      <c r="Z1792" s="41"/>
      <c r="AA1792" s="41"/>
      <c r="AB1792" s="41"/>
      <c r="AC1792" s="41"/>
      <c r="AD1792" s="41"/>
      <c r="AE1792" s="41"/>
      <c r="AR1792" s="218" t="s">
        <v>261</v>
      </c>
      <c r="AT1792" s="218" t="s">
        <v>147</v>
      </c>
      <c r="AU1792" s="218" t="s">
        <v>85</v>
      </c>
      <c r="AY1792" s="20" t="s">
        <v>145</v>
      </c>
      <c r="BE1792" s="219">
        <f>IF(N1792="základní",J1792,0)</f>
        <v>0</v>
      </c>
      <c r="BF1792" s="219">
        <f>IF(N1792="snížená",J1792,0)</f>
        <v>0</v>
      </c>
      <c r="BG1792" s="219">
        <f>IF(N1792="zákl. přenesená",J1792,0)</f>
        <v>0</v>
      </c>
      <c r="BH1792" s="219">
        <f>IF(N1792="sníž. přenesená",J1792,0)</f>
        <v>0</v>
      </c>
      <c r="BI1792" s="219">
        <f>IF(N1792="nulová",J1792,0)</f>
        <v>0</v>
      </c>
      <c r="BJ1792" s="20" t="s">
        <v>83</v>
      </c>
      <c r="BK1792" s="219">
        <f>ROUND(I1792*H1792,2)</f>
        <v>0</v>
      </c>
      <c r="BL1792" s="20" t="s">
        <v>261</v>
      </c>
      <c r="BM1792" s="218" t="s">
        <v>2079</v>
      </c>
    </row>
    <row r="1793" s="2" customFormat="1">
      <c r="A1793" s="41"/>
      <c r="B1793" s="42"/>
      <c r="C1793" s="43"/>
      <c r="D1793" s="220" t="s">
        <v>154</v>
      </c>
      <c r="E1793" s="43"/>
      <c r="F1793" s="221" t="s">
        <v>2080</v>
      </c>
      <c r="G1793" s="43"/>
      <c r="H1793" s="43"/>
      <c r="I1793" s="222"/>
      <c r="J1793" s="43"/>
      <c r="K1793" s="43"/>
      <c r="L1793" s="47"/>
      <c r="M1793" s="223"/>
      <c r="N1793" s="224"/>
      <c r="O1793" s="87"/>
      <c r="P1793" s="87"/>
      <c r="Q1793" s="87"/>
      <c r="R1793" s="87"/>
      <c r="S1793" s="87"/>
      <c r="T1793" s="88"/>
      <c r="U1793" s="41"/>
      <c r="V1793" s="41"/>
      <c r="W1793" s="41"/>
      <c r="X1793" s="41"/>
      <c r="Y1793" s="41"/>
      <c r="Z1793" s="41"/>
      <c r="AA1793" s="41"/>
      <c r="AB1793" s="41"/>
      <c r="AC1793" s="41"/>
      <c r="AD1793" s="41"/>
      <c r="AE1793" s="41"/>
      <c r="AT1793" s="20" t="s">
        <v>154</v>
      </c>
      <c r="AU1793" s="20" t="s">
        <v>85</v>
      </c>
    </row>
    <row r="1794" s="13" customFormat="1">
      <c r="A1794" s="13"/>
      <c r="B1794" s="225"/>
      <c r="C1794" s="226"/>
      <c r="D1794" s="227" t="s">
        <v>156</v>
      </c>
      <c r="E1794" s="228" t="s">
        <v>19</v>
      </c>
      <c r="F1794" s="229" t="s">
        <v>2038</v>
      </c>
      <c r="G1794" s="226"/>
      <c r="H1794" s="228" t="s">
        <v>19</v>
      </c>
      <c r="I1794" s="230"/>
      <c r="J1794" s="226"/>
      <c r="K1794" s="226"/>
      <c r="L1794" s="231"/>
      <c r="M1794" s="232"/>
      <c r="N1794" s="233"/>
      <c r="O1794" s="233"/>
      <c r="P1794" s="233"/>
      <c r="Q1794" s="233"/>
      <c r="R1794" s="233"/>
      <c r="S1794" s="233"/>
      <c r="T1794" s="234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5" t="s">
        <v>156</v>
      </c>
      <c r="AU1794" s="235" t="s">
        <v>85</v>
      </c>
      <c r="AV1794" s="13" t="s">
        <v>83</v>
      </c>
      <c r="AW1794" s="13" t="s">
        <v>37</v>
      </c>
      <c r="AX1794" s="13" t="s">
        <v>75</v>
      </c>
      <c r="AY1794" s="235" t="s">
        <v>145</v>
      </c>
    </row>
    <row r="1795" s="13" customFormat="1">
      <c r="A1795" s="13"/>
      <c r="B1795" s="225"/>
      <c r="C1795" s="226"/>
      <c r="D1795" s="227" t="s">
        <v>156</v>
      </c>
      <c r="E1795" s="228" t="s">
        <v>19</v>
      </c>
      <c r="F1795" s="229" t="s">
        <v>483</v>
      </c>
      <c r="G1795" s="226"/>
      <c r="H1795" s="228" t="s">
        <v>19</v>
      </c>
      <c r="I1795" s="230"/>
      <c r="J1795" s="226"/>
      <c r="K1795" s="226"/>
      <c r="L1795" s="231"/>
      <c r="M1795" s="232"/>
      <c r="N1795" s="233"/>
      <c r="O1795" s="233"/>
      <c r="P1795" s="233"/>
      <c r="Q1795" s="233"/>
      <c r="R1795" s="233"/>
      <c r="S1795" s="233"/>
      <c r="T1795" s="234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5" t="s">
        <v>156</v>
      </c>
      <c r="AU1795" s="235" t="s">
        <v>85</v>
      </c>
      <c r="AV1795" s="13" t="s">
        <v>83</v>
      </c>
      <c r="AW1795" s="13" t="s">
        <v>37</v>
      </c>
      <c r="AX1795" s="13" t="s">
        <v>75</v>
      </c>
      <c r="AY1795" s="235" t="s">
        <v>145</v>
      </c>
    </row>
    <row r="1796" s="14" customFormat="1">
      <c r="A1796" s="14"/>
      <c r="B1796" s="236"/>
      <c r="C1796" s="237"/>
      <c r="D1796" s="227" t="s">
        <v>156</v>
      </c>
      <c r="E1796" s="238" t="s">
        <v>19</v>
      </c>
      <c r="F1796" s="239" t="s">
        <v>2081</v>
      </c>
      <c r="G1796" s="237"/>
      <c r="H1796" s="240">
        <v>14.6</v>
      </c>
      <c r="I1796" s="241"/>
      <c r="J1796" s="237"/>
      <c r="K1796" s="237"/>
      <c r="L1796" s="242"/>
      <c r="M1796" s="243"/>
      <c r="N1796" s="244"/>
      <c r="O1796" s="244"/>
      <c r="P1796" s="244"/>
      <c r="Q1796" s="244"/>
      <c r="R1796" s="244"/>
      <c r="S1796" s="244"/>
      <c r="T1796" s="245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46" t="s">
        <v>156</v>
      </c>
      <c r="AU1796" s="246" t="s">
        <v>85</v>
      </c>
      <c r="AV1796" s="14" t="s">
        <v>85</v>
      </c>
      <c r="AW1796" s="14" t="s">
        <v>37</v>
      </c>
      <c r="AX1796" s="14" t="s">
        <v>75</v>
      </c>
      <c r="AY1796" s="246" t="s">
        <v>145</v>
      </c>
    </row>
    <row r="1797" s="16" customFormat="1">
      <c r="A1797" s="16"/>
      <c r="B1797" s="258"/>
      <c r="C1797" s="259"/>
      <c r="D1797" s="227" t="s">
        <v>156</v>
      </c>
      <c r="E1797" s="260" t="s">
        <v>19</v>
      </c>
      <c r="F1797" s="261" t="s">
        <v>166</v>
      </c>
      <c r="G1797" s="259"/>
      <c r="H1797" s="262">
        <v>14.6</v>
      </c>
      <c r="I1797" s="263"/>
      <c r="J1797" s="259"/>
      <c r="K1797" s="259"/>
      <c r="L1797" s="264"/>
      <c r="M1797" s="265"/>
      <c r="N1797" s="266"/>
      <c r="O1797" s="266"/>
      <c r="P1797" s="266"/>
      <c r="Q1797" s="266"/>
      <c r="R1797" s="266"/>
      <c r="S1797" s="266"/>
      <c r="T1797" s="267"/>
      <c r="U1797" s="16"/>
      <c r="V1797" s="16"/>
      <c r="W1797" s="16"/>
      <c r="X1797" s="16"/>
      <c r="Y1797" s="16"/>
      <c r="Z1797" s="16"/>
      <c r="AA1797" s="16"/>
      <c r="AB1797" s="16"/>
      <c r="AC1797" s="16"/>
      <c r="AD1797" s="16"/>
      <c r="AE1797" s="16"/>
      <c r="AT1797" s="268" t="s">
        <v>156</v>
      </c>
      <c r="AU1797" s="268" t="s">
        <v>85</v>
      </c>
      <c r="AV1797" s="16" t="s">
        <v>152</v>
      </c>
      <c r="AW1797" s="16" t="s">
        <v>37</v>
      </c>
      <c r="AX1797" s="16" t="s">
        <v>83</v>
      </c>
      <c r="AY1797" s="268" t="s">
        <v>145</v>
      </c>
    </row>
    <row r="1798" s="2" customFormat="1" ht="24.15" customHeight="1">
      <c r="A1798" s="41"/>
      <c r="B1798" s="42"/>
      <c r="C1798" s="269" t="s">
        <v>2082</v>
      </c>
      <c r="D1798" s="269" t="s">
        <v>223</v>
      </c>
      <c r="E1798" s="270" t="s">
        <v>2072</v>
      </c>
      <c r="F1798" s="271" t="s">
        <v>2073</v>
      </c>
      <c r="G1798" s="272" t="s">
        <v>231</v>
      </c>
      <c r="H1798" s="273">
        <v>1.343</v>
      </c>
      <c r="I1798" s="274"/>
      <c r="J1798" s="275">
        <f>ROUND(I1798*H1798,2)</f>
        <v>0</v>
      </c>
      <c r="K1798" s="271" t="s">
        <v>151</v>
      </c>
      <c r="L1798" s="276"/>
      <c r="M1798" s="277" t="s">
        <v>19</v>
      </c>
      <c r="N1798" s="278" t="s">
        <v>46</v>
      </c>
      <c r="O1798" s="87"/>
      <c r="P1798" s="216">
        <f>O1798*H1798</f>
        <v>0</v>
      </c>
      <c r="Q1798" s="216">
        <v>0.0032000000000000002</v>
      </c>
      <c r="R1798" s="216">
        <f>Q1798*H1798</f>
        <v>0.0042976000000000004</v>
      </c>
      <c r="S1798" s="216">
        <v>0</v>
      </c>
      <c r="T1798" s="217">
        <f>S1798*H1798</f>
        <v>0</v>
      </c>
      <c r="U1798" s="41"/>
      <c r="V1798" s="41"/>
      <c r="W1798" s="41"/>
      <c r="X1798" s="41"/>
      <c r="Y1798" s="41"/>
      <c r="Z1798" s="41"/>
      <c r="AA1798" s="41"/>
      <c r="AB1798" s="41"/>
      <c r="AC1798" s="41"/>
      <c r="AD1798" s="41"/>
      <c r="AE1798" s="41"/>
      <c r="AR1798" s="218" t="s">
        <v>391</v>
      </c>
      <c r="AT1798" s="218" t="s">
        <v>223</v>
      </c>
      <c r="AU1798" s="218" t="s">
        <v>85</v>
      </c>
      <c r="AY1798" s="20" t="s">
        <v>145</v>
      </c>
      <c r="BE1798" s="219">
        <f>IF(N1798="základní",J1798,0)</f>
        <v>0</v>
      </c>
      <c r="BF1798" s="219">
        <f>IF(N1798="snížená",J1798,0)</f>
        <v>0</v>
      </c>
      <c r="BG1798" s="219">
        <f>IF(N1798="zákl. přenesená",J1798,0)</f>
        <v>0</v>
      </c>
      <c r="BH1798" s="219">
        <f>IF(N1798="sníž. přenesená",J1798,0)</f>
        <v>0</v>
      </c>
      <c r="BI1798" s="219">
        <f>IF(N1798="nulová",J1798,0)</f>
        <v>0</v>
      </c>
      <c r="BJ1798" s="20" t="s">
        <v>83</v>
      </c>
      <c r="BK1798" s="219">
        <f>ROUND(I1798*H1798,2)</f>
        <v>0</v>
      </c>
      <c r="BL1798" s="20" t="s">
        <v>261</v>
      </c>
      <c r="BM1798" s="218" t="s">
        <v>2083</v>
      </c>
    </row>
    <row r="1799" s="14" customFormat="1">
      <c r="A1799" s="14"/>
      <c r="B1799" s="236"/>
      <c r="C1799" s="237"/>
      <c r="D1799" s="227" t="s">
        <v>156</v>
      </c>
      <c r="E1799" s="237"/>
      <c r="F1799" s="239" t="s">
        <v>2084</v>
      </c>
      <c r="G1799" s="237"/>
      <c r="H1799" s="240">
        <v>1.343</v>
      </c>
      <c r="I1799" s="241"/>
      <c r="J1799" s="237"/>
      <c r="K1799" s="237"/>
      <c r="L1799" s="242"/>
      <c r="M1799" s="243"/>
      <c r="N1799" s="244"/>
      <c r="O1799" s="244"/>
      <c r="P1799" s="244"/>
      <c r="Q1799" s="244"/>
      <c r="R1799" s="244"/>
      <c r="S1799" s="244"/>
      <c r="T1799" s="245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46" t="s">
        <v>156</v>
      </c>
      <c r="AU1799" s="246" t="s">
        <v>85</v>
      </c>
      <c r="AV1799" s="14" t="s">
        <v>85</v>
      </c>
      <c r="AW1799" s="14" t="s">
        <v>4</v>
      </c>
      <c r="AX1799" s="14" t="s">
        <v>83</v>
      </c>
      <c r="AY1799" s="246" t="s">
        <v>145</v>
      </c>
    </row>
    <row r="1800" s="2" customFormat="1" ht="16.5" customHeight="1">
      <c r="A1800" s="41"/>
      <c r="B1800" s="42"/>
      <c r="C1800" s="207" t="s">
        <v>2085</v>
      </c>
      <c r="D1800" s="207" t="s">
        <v>147</v>
      </c>
      <c r="E1800" s="208" t="s">
        <v>2086</v>
      </c>
      <c r="F1800" s="209" t="s">
        <v>2087</v>
      </c>
      <c r="G1800" s="210" t="s">
        <v>313</v>
      </c>
      <c r="H1800" s="211">
        <v>53.799999999999997</v>
      </c>
      <c r="I1800" s="212"/>
      <c r="J1800" s="213">
        <f>ROUND(I1800*H1800,2)</f>
        <v>0</v>
      </c>
      <c r="K1800" s="209" t="s">
        <v>151</v>
      </c>
      <c r="L1800" s="47"/>
      <c r="M1800" s="214" t="s">
        <v>19</v>
      </c>
      <c r="N1800" s="215" t="s">
        <v>46</v>
      </c>
      <c r="O1800" s="87"/>
      <c r="P1800" s="216">
        <f>O1800*H1800</f>
        <v>0</v>
      </c>
      <c r="Q1800" s="216">
        <v>1.0000000000000001E-05</v>
      </c>
      <c r="R1800" s="216">
        <f>Q1800*H1800</f>
        <v>0.00053800000000000007</v>
      </c>
      <c r="S1800" s="216">
        <v>0</v>
      </c>
      <c r="T1800" s="217">
        <f>S1800*H1800</f>
        <v>0</v>
      </c>
      <c r="U1800" s="41"/>
      <c r="V1800" s="41"/>
      <c r="W1800" s="41"/>
      <c r="X1800" s="41"/>
      <c r="Y1800" s="41"/>
      <c r="Z1800" s="41"/>
      <c r="AA1800" s="41"/>
      <c r="AB1800" s="41"/>
      <c r="AC1800" s="41"/>
      <c r="AD1800" s="41"/>
      <c r="AE1800" s="41"/>
      <c r="AR1800" s="218" t="s">
        <v>261</v>
      </c>
      <c r="AT1800" s="218" t="s">
        <v>147</v>
      </c>
      <c r="AU1800" s="218" t="s">
        <v>85</v>
      </c>
      <c r="AY1800" s="20" t="s">
        <v>145</v>
      </c>
      <c r="BE1800" s="219">
        <f>IF(N1800="základní",J1800,0)</f>
        <v>0</v>
      </c>
      <c r="BF1800" s="219">
        <f>IF(N1800="snížená",J1800,0)</f>
        <v>0</v>
      </c>
      <c r="BG1800" s="219">
        <f>IF(N1800="zákl. přenesená",J1800,0)</f>
        <v>0</v>
      </c>
      <c r="BH1800" s="219">
        <f>IF(N1800="sníž. přenesená",J1800,0)</f>
        <v>0</v>
      </c>
      <c r="BI1800" s="219">
        <f>IF(N1800="nulová",J1800,0)</f>
        <v>0</v>
      </c>
      <c r="BJ1800" s="20" t="s">
        <v>83</v>
      </c>
      <c r="BK1800" s="219">
        <f>ROUND(I1800*H1800,2)</f>
        <v>0</v>
      </c>
      <c r="BL1800" s="20" t="s">
        <v>261</v>
      </c>
      <c r="BM1800" s="218" t="s">
        <v>2088</v>
      </c>
    </row>
    <row r="1801" s="2" customFormat="1">
      <c r="A1801" s="41"/>
      <c r="B1801" s="42"/>
      <c r="C1801" s="43"/>
      <c r="D1801" s="220" t="s">
        <v>154</v>
      </c>
      <c r="E1801" s="43"/>
      <c r="F1801" s="221" t="s">
        <v>2089</v>
      </c>
      <c r="G1801" s="43"/>
      <c r="H1801" s="43"/>
      <c r="I1801" s="222"/>
      <c r="J1801" s="43"/>
      <c r="K1801" s="43"/>
      <c r="L1801" s="47"/>
      <c r="M1801" s="223"/>
      <c r="N1801" s="224"/>
      <c r="O1801" s="87"/>
      <c r="P1801" s="87"/>
      <c r="Q1801" s="87"/>
      <c r="R1801" s="87"/>
      <c r="S1801" s="87"/>
      <c r="T1801" s="88"/>
      <c r="U1801" s="41"/>
      <c r="V1801" s="41"/>
      <c r="W1801" s="41"/>
      <c r="X1801" s="41"/>
      <c r="Y1801" s="41"/>
      <c r="Z1801" s="41"/>
      <c r="AA1801" s="41"/>
      <c r="AB1801" s="41"/>
      <c r="AC1801" s="41"/>
      <c r="AD1801" s="41"/>
      <c r="AE1801" s="41"/>
      <c r="AT1801" s="20" t="s">
        <v>154</v>
      </c>
      <c r="AU1801" s="20" t="s">
        <v>85</v>
      </c>
    </row>
    <row r="1802" s="13" customFormat="1">
      <c r="A1802" s="13"/>
      <c r="B1802" s="225"/>
      <c r="C1802" s="226"/>
      <c r="D1802" s="227" t="s">
        <v>156</v>
      </c>
      <c r="E1802" s="228" t="s">
        <v>19</v>
      </c>
      <c r="F1802" s="229" t="s">
        <v>2038</v>
      </c>
      <c r="G1802" s="226"/>
      <c r="H1802" s="228" t="s">
        <v>19</v>
      </c>
      <c r="I1802" s="230"/>
      <c r="J1802" s="226"/>
      <c r="K1802" s="226"/>
      <c r="L1802" s="231"/>
      <c r="M1802" s="232"/>
      <c r="N1802" s="233"/>
      <c r="O1802" s="233"/>
      <c r="P1802" s="233"/>
      <c r="Q1802" s="233"/>
      <c r="R1802" s="233"/>
      <c r="S1802" s="233"/>
      <c r="T1802" s="234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5" t="s">
        <v>156</v>
      </c>
      <c r="AU1802" s="235" t="s">
        <v>85</v>
      </c>
      <c r="AV1802" s="13" t="s">
        <v>83</v>
      </c>
      <c r="AW1802" s="13" t="s">
        <v>37</v>
      </c>
      <c r="AX1802" s="13" t="s">
        <v>75</v>
      </c>
      <c r="AY1802" s="235" t="s">
        <v>145</v>
      </c>
    </row>
    <row r="1803" s="13" customFormat="1">
      <c r="A1803" s="13"/>
      <c r="B1803" s="225"/>
      <c r="C1803" s="226"/>
      <c r="D1803" s="227" t="s">
        <v>156</v>
      </c>
      <c r="E1803" s="228" t="s">
        <v>19</v>
      </c>
      <c r="F1803" s="229" t="s">
        <v>483</v>
      </c>
      <c r="G1803" s="226"/>
      <c r="H1803" s="228" t="s">
        <v>19</v>
      </c>
      <c r="I1803" s="230"/>
      <c r="J1803" s="226"/>
      <c r="K1803" s="226"/>
      <c r="L1803" s="231"/>
      <c r="M1803" s="232"/>
      <c r="N1803" s="233"/>
      <c r="O1803" s="233"/>
      <c r="P1803" s="233"/>
      <c r="Q1803" s="233"/>
      <c r="R1803" s="233"/>
      <c r="S1803" s="233"/>
      <c r="T1803" s="234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5" t="s">
        <v>156</v>
      </c>
      <c r="AU1803" s="235" t="s">
        <v>85</v>
      </c>
      <c r="AV1803" s="13" t="s">
        <v>83</v>
      </c>
      <c r="AW1803" s="13" t="s">
        <v>37</v>
      </c>
      <c r="AX1803" s="13" t="s">
        <v>75</v>
      </c>
      <c r="AY1803" s="235" t="s">
        <v>145</v>
      </c>
    </row>
    <row r="1804" s="14" customFormat="1">
      <c r="A1804" s="14"/>
      <c r="B1804" s="236"/>
      <c r="C1804" s="237"/>
      <c r="D1804" s="227" t="s">
        <v>156</v>
      </c>
      <c r="E1804" s="238" t="s">
        <v>19</v>
      </c>
      <c r="F1804" s="239" t="s">
        <v>2081</v>
      </c>
      <c r="G1804" s="237"/>
      <c r="H1804" s="240">
        <v>14.6</v>
      </c>
      <c r="I1804" s="241"/>
      <c r="J1804" s="237"/>
      <c r="K1804" s="237"/>
      <c r="L1804" s="242"/>
      <c r="M1804" s="243"/>
      <c r="N1804" s="244"/>
      <c r="O1804" s="244"/>
      <c r="P1804" s="244"/>
      <c r="Q1804" s="244"/>
      <c r="R1804" s="244"/>
      <c r="S1804" s="244"/>
      <c r="T1804" s="245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46" t="s">
        <v>156</v>
      </c>
      <c r="AU1804" s="246" t="s">
        <v>85</v>
      </c>
      <c r="AV1804" s="14" t="s">
        <v>85</v>
      </c>
      <c r="AW1804" s="14" t="s">
        <v>37</v>
      </c>
      <c r="AX1804" s="14" t="s">
        <v>75</v>
      </c>
      <c r="AY1804" s="246" t="s">
        <v>145</v>
      </c>
    </row>
    <row r="1805" s="15" customFormat="1">
      <c r="A1805" s="15"/>
      <c r="B1805" s="247"/>
      <c r="C1805" s="248"/>
      <c r="D1805" s="227" t="s">
        <v>156</v>
      </c>
      <c r="E1805" s="249" t="s">
        <v>19</v>
      </c>
      <c r="F1805" s="250" t="s">
        <v>161</v>
      </c>
      <c r="G1805" s="248"/>
      <c r="H1805" s="251">
        <v>14.6</v>
      </c>
      <c r="I1805" s="252"/>
      <c r="J1805" s="248"/>
      <c r="K1805" s="248"/>
      <c r="L1805" s="253"/>
      <c r="M1805" s="254"/>
      <c r="N1805" s="255"/>
      <c r="O1805" s="255"/>
      <c r="P1805" s="255"/>
      <c r="Q1805" s="255"/>
      <c r="R1805" s="255"/>
      <c r="S1805" s="255"/>
      <c r="T1805" s="256"/>
      <c r="U1805" s="15"/>
      <c r="V1805" s="15"/>
      <c r="W1805" s="15"/>
      <c r="X1805" s="15"/>
      <c r="Y1805" s="15"/>
      <c r="Z1805" s="15"/>
      <c r="AA1805" s="15"/>
      <c r="AB1805" s="15"/>
      <c r="AC1805" s="15"/>
      <c r="AD1805" s="15"/>
      <c r="AE1805" s="15"/>
      <c r="AT1805" s="257" t="s">
        <v>156</v>
      </c>
      <c r="AU1805" s="257" t="s">
        <v>85</v>
      </c>
      <c r="AV1805" s="15" t="s">
        <v>162</v>
      </c>
      <c r="AW1805" s="15" t="s">
        <v>37</v>
      </c>
      <c r="AX1805" s="15" t="s">
        <v>75</v>
      </c>
      <c r="AY1805" s="257" t="s">
        <v>145</v>
      </c>
    </row>
    <row r="1806" s="13" customFormat="1">
      <c r="A1806" s="13"/>
      <c r="B1806" s="225"/>
      <c r="C1806" s="226"/>
      <c r="D1806" s="227" t="s">
        <v>156</v>
      </c>
      <c r="E1806" s="228" t="s">
        <v>19</v>
      </c>
      <c r="F1806" s="229" t="s">
        <v>2040</v>
      </c>
      <c r="G1806" s="226"/>
      <c r="H1806" s="228" t="s">
        <v>19</v>
      </c>
      <c r="I1806" s="230"/>
      <c r="J1806" s="226"/>
      <c r="K1806" s="226"/>
      <c r="L1806" s="231"/>
      <c r="M1806" s="232"/>
      <c r="N1806" s="233"/>
      <c r="O1806" s="233"/>
      <c r="P1806" s="233"/>
      <c r="Q1806" s="233"/>
      <c r="R1806" s="233"/>
      <c r="S1806" s="233"/>
      <c r="T1806" s="234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5" t="s">
        <v>156</v>
      </c>
      <c r="AU1806" s="235" t="s">
        <v>85</v>
      </c>
      <c r="AV1806" s="13" t="s">
        <v>83</v>
      </c>
      <c r="AW1806" s="13" t="s">
        <v>37</v>
      </c>
      <c r="AX1806" s="13" t="s">
        <v>75</v>
      </c>
      <c r="AY1806" s="235" t="s">
        <v>145</v>
      </c>
    </row>
    <row r="1807" s="13" customFormat="1">
      <c r="A1807" s="13"/>
      <c r="B1807" s="225"/>
      <c r="C1807" s="226"/>
      <c r="D1807" s="227" t="s">
        <v>156</v>
      </c>
      <c r="E1807" s="228" t="s">
        <v>19</v>
      </c>
      <c r="F1807" s="229" t="s">
        <v>486</v>
      </c>
      <c r="G1807" s="226"/>
      <c r="H1807" s="228" t="s">
        <v>19</v>
      </c>
      <c r="I1807" s="230"/>
      <c r="J1807" s="226"/>
      <c r="K1807" s="226"/>
      <c r="L1807" s="231"/>
      <c r="M1807" s="232"/>
      <c r="N1807" s="233"/>
      <c r="O1807" s="233"/>
      <c r="P1807" s="233"/>
      <c r="Q1807" s="233"/>
      <c r="R1807" s="233"/>
      <c r="S1807" s="233"/>
      <c r="T1807" s="234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5" t="s">
        <v>156</v>
      </c>
      <c r="AU1807" s="235" t="s">
        <v>85</v>
      </c>
      <c r="AV1807" s="13" t="s">
        <v>83</v>
      </c>
      <c r="AW1807" s="13" t="s">
        <v>37</v>
      </c>
      <c r="AX1807" s="13" t="s">
        <v>75</v>
      </c>
      <c r="AY1807" s="235" t="s">
        <v>145</v>
      </c>
    </row>
    <row r="1808" s="14" customFormat="1">
      <c r="A1808" s="14"/>
      <c r="B1808" s="236"/>
      <c r="C1808" s="237"/>
      <c r="D1808" s="227" t="s">
        <v>156</v>
      </c>
      <c r="E1808" s="238" t="s">
        <v>19</v>
      </c>
      <c r="F1808" s="239" t="s">
        <v>2090</v>
      </c>
      <c r="G1808" s="237"/>
      <c r="H1808" s="240">
        <v>39.200000000000003</v>
      </c>
      <c r="I1808" s="241"/>
      <c r="J1808" s="237"/>
      <c r="K1808" s="237"/>
      <c r="L1808" s="242"/>
      <c r="M1808" s="243"/>
      <c r="N1808" s="244"/>
      <c r="O1808" s="244"/>
      <c r="P1808" s="244"/>
      <c r="Q1808" s="244"/>
      <c r="R1808" s="244"/>
      <c r="S1808" s="244"/>
      <c r="T1808" s="245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46" t="s">
        <v>156</v>
      </c>
      <c r="AU1808" s="246" t="s">
        <v>85</v>
      </c>
      <c r="AV1808" s="14" t="s">
        <v>85</v>
      </c>
      <c r="AW1808" s="14" t="s">
        <v>37</v>
      </c>
      <c r="AX1808" s="14" t="s">
        <v>75</v>
      </c>
      <c r="AY1808" s="246" t="s">
        <v>145</v>
      </c>
    </row>
    <row r="1809" s="15" customFormat="1">
      <c r="A1809" s="15"/>
      <c r="B1809" s="247"/>
      <c r="C1809" s="248"/>
      <c r="D1809" s="227" t="s">
        <v>156</v>
      </c>
      <c r="E1809" s="249" t="s">
        <v>19</v>
      </c>
      <c r="F1809" s="250" t="s">
        <v>161</v>
      </c>
      <c r="G1809" s="248"/>
      <c r="H1809" s="251">
        <v>39.200000000000003</v>
      </c>
      <c r="I1809" s="252"/>
      <c r="J1809" s="248"/>
      <c r="K1809" s="248"/>
      <c r="L1809" s="253"/>
      <c r="M1809" s="254"/>
      <c r="N1809" s="255"/>
      <c r="O1809" s="255"/>
      <c r="P1809" s="255"/>
      <c r="Q1809" s="255"/>
      <c r="R1809" s="255"/>
      <c r="S1809" s="255"/>
      <c r="T1809" s="256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57" t="s">
        <v>156</v>
      </c>
      <c r="AU1809" s="257" t="s">
        <v>85</v>
      </c>
      <c r="AV1809" s="15" t="s">
        <v>162</v>
      </c>
      <c r="AW1809" s="15" t="s">
        <v>37</v>
      </c>
      <c r="AX1809" s="15" t="s">
        <v>75</v>
      </c>
      <c r="AY1809" s="257" t="s">
        <v>145</v>
      </c>
    </row>
    <row r="1810" s="16" customFormat="1">
      <c r="A1810" s="16"/>
      <c r="B1810" s="258"/>
      <c r="C1810" s="259"/>
      <c r="D1810" s="227" t="s">
        <v>156</v>
      </c>
      <c r="E1810" s="260" t="s">
        <v>19</v>
      </c>
      <c r="F1810" s="261" t="s">
        <v>166</v>
      </c>
      <c r="G1810" s="259"/>
      <c r="H1810" s="262">
        <v>53.799999999999997</v>
      </c>
      <c r="I1810" s="263"/>
      <c r="J1810" s="259"/>
      <c r="K1810" s="259"/>
      <c r="L1810" s="264"/>
      <c r="M1810" s="265"/>
      <c r="N1810" s="266"/>
      <c r="O1810" s="266"/>
      <c r="P1810" s="266"/>
      <c r="Q1810" s="266"/>
      <c r="R1810" s="266"/>
      <c r="S1810" s="266"/>
      <c r="T1810" s="267"/>
      <c r="U1810" s="16"/>
      <c r="V1810" s="16"/>
      <c r="W1810" s="16"/>
      <c r="X1810" s="16"/>
      <c r="Y1810" s="16"/>
      <c r="Z1810" s="16"/>
      <c r="AA1810" s="16"/>
      <c r="AB1810" s="16"/>
      <c r="AC1810" s="16"/>
      <c r="AD1810" s="16"/>
      <c r="AE1810" s="16"/>
      <c r="AT1810" s="268" t="s">
        <v>156</v>
      </c>
      <c r="AU1810" s="268" t="s">
        <v>85</v>
      </c>
      <c r="AV1810" s="16" t="s">
        <v>152</v>
      </c>
      <c r="AW1810" s="16" t="s">
        <v>37</v>
      </c>
      <c r="AX1810" s="16" t="s">
        <v>83</v>
      </c>
      <c r="AY1810" s="268" t="s">
        <v>145</v>
      </c>
    </row>
    <row r="1811" s="2" customFormat="1" ht="16.5" customHeight="1">
      <c r="A1811" s="41"/>
      <c r="B1811" s="42"/>
      <c r="C1811" s="269" t="s">
        <v>2091</v>
      </c>
      <c r="D1811" s="269" t="s">
        <v>223</v>
      </c>
      <c r="E1811" s="270" t="s">
        <v>2092</v>
      </c>
      <c r="F1811" s="271" t="s">
        <v>2093</v>
      </c>
      <c r="G1811" s="272" t="s">
        <v>313</v>
      </c>
      <c r="H1811" s="273">
        <v>41.159999999999997</v>
      </c>
      <c r="I1811" s="274"/>
      <c r="J1811" s="275">
        <f>ROUND(I1811*H1811,2)</f>
        <v>0</v>
      </c>
      <c r="K1811" s="271" t="s">
        <v>151</v>
      </c>
      <c r="L1811" s="276"/>
      <c r="M1811" s="277" t="s">
        <v>19</v>
      </c>
      <c r="N1811" s="278" t="s">
        <v>46</v>
      </c>
      <c r="O1811" s="87"/>
      <c r="P1811" s="216">
        <f>O1811*H1811</f>
        <v>0</v>
      </c>
      <c r="Q1811" s="216">
        <v>0.00029999999999999997</v>
      </c>
      <c r="R1811" s="216">
        <f>Q1811*H1811</f>
        <v>0.012347999999999998</v>
      </c>
      <c r="S1811" s="216">
        <v>0</v>
      </c>
      <c r="T1811" s="217">
        <f>S1811*H1811</f>
        <v>0</v>
      </c>
      <c r="U1811" s="41"/>
      <c r="V1811" s="41"/>
      <c r="W1811" s="41"/>
      <c r="X1811" s="41"/>
      <c r="Y1811" s="41"/>
      <c r="Z1811" s="41"/>
      <c r="AA1811" s="41"/>
      <c r="AB1811" s="41"/>
      <c r="AC1811" s="41"/>
      <c r="AD1811" s="41"/>
      <c r="AE1811" s="41"/>
      <c r="AR1811" s="218" t="s">
        <v>391</v>
      </c>
      <c r="AT1811" s="218" t="s">
        <v>223</v>
      </c>
      <c r="AU1811" s="218" t="s">
        <v>85</v>
      </c>
      <c r="AY1811" s="20" t="s">
        <v>145</v>
      </c>
      <c r="BE1811" s="219">
        <f>IF(N1811="základní",J1811,0)</f>
        <v>0</v>
      </c>
      <c r="BF1811" s="219">
        <f>IF(N1811="snížená",J1811,0)</f>
        <v>0</v>
      </c>
      <c r="BG1811" s="219">
        <f>IF(N1811="zákl. přenesená",J1811,0)</f>
        <v>0</v>
      </c>
      <c r="BH1811" s="219">
        <f>IF(N1811="sníž. přenesená",J1811,0)</f>
        <v>0</v>
      </c>
      <c r="BI1811" s="219">
        <f>IF(N1811="nulová",J1811,0)</f>
        <v>0</v>
      </c>
      <c r="BJ1811" s="20" t="s">
        <v>83</v>
      </c>
      <c r="BK1811" s="219">
        <f>ROUND(I1811*H1811,2)</f>
        <v>0</v>
      </c>
      <c r="BL1811" s="20" t="s">
        <v>261</v>
      </c>
      <c r="BM1811" s="218" t="s">
        <v>2094</v>
      </c>
    </row>
    <row r="1812" s="13" customFormat="1">
      <c r="A1812" s="13"/>
      <c r="B1812" s="225"/>
      <c r="C1812" s="226"/>
      <c r="D1812" s="227" t="s">
        <v>156</v>
      </c>
      <c r="E1812" s="228" t="s">
        <v>19</v>
      </c>
      <c r="F1812" s="229" t="s">
        <v>2040</v>
      </c>
      <c r="G1812" s="226"/>
      <c r="H1812" s="228" t="s">
        <v>19</v>
      </c>
      <c r="I1812" s="230"/>
      <c r="J1812" s="226"/>
      <c r="K1812" s="226"/>
      <c r="L1812" s="231"/>
      <c r="M1812" s="232"/>
      <c r="N1812" s="233"/>
      <c r="O1812" s="233"/>
      <c r="P1812" s="233"/>
      <c r="Q1812" s="233"/>
      <c r="R1812" s="233"/>
      <c r="S1812" s="233"/>
      <c r="T1812" s="234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5" t="s">
        <v>156</v>
      </c>
      <c r="AU1812" s="235" t="s">
        <v>85</v>
      </c>
      <c r="AV1812" s="13" t="s">
        <v>83</v>
      </c>
      <c r="AW1812" s="13" t="s">
        <v>37</v>
      </c>
      <c r="AX1812" s="13" t="s">
        <v>75</v>
      </c>
      <c r="AY1812" s="235" t="s">
        <v>145</v>
      </c>
    </row>
    <row r="1813" s="13" customFormat="1">
      <c r="A1813" s="13"/>
      <c r="B1813" s="225"/>
      <c r="C1813" s="226"/>
      <c r="D1813" s="227" t="s">
        <v>156</v>
      </c>
      <c r="E1813" s="228" t="s">
        <v>19</v>
      </c>
      <c r="F1813" s="229" t="s">
        <v>486</v>
      </c>
      <c r="G1813" s="226"/>
      <c r="H1813" s="228" t="s">
        <v>19</v>
      </c>
      <c r="I1813" s="230"/>
      <c r="J1813" s="226"/>
      <c r="K1813" s="226"/>
      <c r="L1813" s="231"/>
      <c r="M1813" s="232"/>
      <c r="N1813" s="233"/>
      <c r="O1813" s="233"/>
      <c r="P1813" s="233"/>
      <c r="Q1813" s="233"/>
      <c r="R1813" s="233"/>
      <c r="S1813" s="233"/>
      <c r="T1813" s="234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5" t="s">
        <v>156</v>
      </c>
      <c r="AU1813" s="235" t="s">
        <v>85</v>
      </c>
      <c r="AV1813" s="13" t="s">
        <v>83</v>
      </c>
      <c r="AW1813" s="13" t="s">
        <v>37</v>
      </c>
      <c r="AX1813" s="13" t="s">
        <v>75</v>
      </c>
      <c r="AY1813" s="235" t="s">
        <v>145</v>
      </c>
    </row>
    <row r="1814" s="14" customFormat="1">
      <c r="A1814" s="14"/>
      <c r="B1814" s="236"/>
      <c r="C1814" s="237"/>
      <c r="D1814" s="227" t="s">
        <v>156</v>
      </c>
      <c r="E1814" s="238" t="s">
        <v>19</v>
      </c>
      <c r="F1814" s="239" t="s">
        <v>2090</v>
      </c>
      <c r="G1814" s="237"/>
      <c r="H1814" s="240">
        <v>39.200000000000003</v>
      </c>
      <c r="I1814" s="241"/>
      <c r="J1814" s="237"/>
      <c r="K1814" s="237"/>
      <c r="L1814" s="242"/>
      <c r="M1814" s="243"/>
      <c r="N1814" s="244"/>
      <c r="O1814" s="244"/>
      <c r="P1814" s="244"/>
      <c r="Q1814" s="244"/>
      <c r="R1814" s="244"/>
      <c r="S1814" s="244"/>
      <c r="T1814" s="245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46" t="s">
        <v>156</v>
      </c>
      <c r="AU1814" s="246" t="s">
        <v>85</v>
      </c>
      <c r="AV1814" s="14" t="s">
        <v>85</v>
      </c>
      <c r="AW1814" s="14" t="s">
        <v>37</v>
      </c>
      <c r="AX1814" s="14" t="s">
        <v>75</v>
      </c>
      <c r="AY1814" s="246" t="s">
        <v>145</v>
      </c>
    </row>
    <row r="1815" s="16" customFormat="1">
      <c r="A1815" s="16"/>
      <c r="B1815" s="258"/>
      <c r="C1815" s="259"/>
      <c r="D1815" s="227" t="s">
        <v>156</v>
      </c>
      <c r="E1815" s="260" t="s">
        <v>19</v>
      </c>
      <c r="F1815" s="261" t="s">
        <v>166</v>
      </c>
      <c r="G1815" s="259"/>
      <c r="H1815" s="262">
        <v>39.200000000000003</v>
      </c>
      <c r="I1815" s="263"/>
      <c r="J1815" s="259"/>
      <c r="K1815" s="259"/>
      <c r="L1815" s="264"/>
      <c r="M1815" s="265"/>
      <c r="N1815" s="266"/>
      <c r="O1815" s="266"/>
      <c r="P1815" s="266"/>
      <c r="Q1815" s="266"/>
      <c r="R1815" s="266"/>
      <c r="S1815" s="266"/>
      <c r="T1815" s="267"/>
      <c r="U1815" s="16"/>
      <c r="V1815" s="16"/>
      <c r="W1815" s="16"/>
      <c r="X1815" s="16"/>
      <c r="Y1815" s="16"/>
      <c r="Z1815" s="16"/>
      <c r="AA1815" s="16"/>
      <c r="AB1815" s="16"/>
      <c r="AC1815" s="16"/>
      <c r="AD1815" s="16"/>
      <c r="AE1815" s="16"/>
      <c r="AT1815" s="268" t="s">
        <v>156</v>
      </c>
      <c r="AU1815" s="268" t="s">
        <v>85</v>
      </c>
      <c r="AV1815" s="16" t="s">
        <v>152</v>
      </c>
      <c r="AW1815" s="16" t="s">
        <v>37</v>
      </c>
      <c r="AX1815" s="16" t="s">
        <v>83</v>
      </c>
      <c r="AY1815" s="268" t="s">
        <v>145</v>
      </c>
    </row>
    <row r="1816" s="14" customFormat="1">
      <c r="A1816" s="14"/>
      <c r="B1816" s="236"/>
      <c r="C1816" s="237"/>
      <c r="D1816" s="227" t="s">
        <v>156</v>
      </c>
      <c r="E1816" s="237"/>
      <c r="F1816" s="239" t="s">
        <v>2095</v>
      </c>
      <c r="G1816" s="237"/>
      <c r="H1816" s="240">
        <v>41.159999999999997</v>
      </c>
      <c r="I1816" s="241"/>
      <c r="J1816" s="237"/>
      <c r="K1816" s="237"/>
      <c r="L1816" s="242"/>
      <c r="M1816" s="243"/>
      <c r="N1816" s="244"/>
      <c r="O1816" s="244"/>
      <c r="P1816" s="244"/>
      <c r="Q1816" s="244"/>
      <c r="R1816" s="244"/>
      <c r="S1816" s="244"/>
      <c r="T1816" s="245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46" t="s">
        <v>156</v>
      </c>
      <c r="AU1816" s="246" t="s">
        <v>85</v>
      </c>
      <c r="AV1816" s="14" t="s">
        <v>85</v>
      </c>
      <c r="AW1816" s="14" t="s">
        <v>4</v>
      </c>
      <c r="AX1816" s="14" t="s">
        <v>83</v>
      </c>
      <c r="AY1816" s="246" t="s">
        <v>145</v>
      </c>
    </row>
    <row r="1817" s="2" customFormat="1" ht="16.5" customHeight="1">
      <c r="A1817" s="41"/>
      <c r="B1817" s="42"/>
      <c r="C1817" s="269" t="s">
        <v>2096</v>
      </c>
      <c r="D1817" s="269" t="s">
        <v>223</v>
      </c>
      <c r="E1817" s="270" t="s">
        <v>2097</v>
      </c>
      <c r="F1817" s="271" t="s">
        <v>2098</v>
      </c>
      <c r="G1817" s="272" t="s">
        <v>313</v>
      </c>
      <c r="H1817" s="273">
        <v>1.6060000000000001</v>
      </c>
      <c r="I1817" s="274"/>
      <c r="J1817" s="275">
        <f>ROUND(I1817*H1817,2)</f>
        <v>0</v>
      </c>
      <c r="K1817" s="271" t="s">
        <v>151</v>
      </c>
      <c r="L1817" s="276"/>
      <c r="M1817" s="277" t="s">
        <v>19</v>
      </c>
      <c r="N1817" s="278" t="s">
        <v>46</v>
      </c>
      <c r="O1817" s="87"/>
      <c r="P1817" s="216">
        <f>O1817*H1817</f>
        <v>0</v>
      </c>
      <c r="Q1817" s="216">
        <v>0.00027</v>
      </c>
      <c r="R1817" s="216">
        <f>Q1817*H1817</f>
        <v>0.00043362000000000001</v>
      </c>
      <c r="S1817" s="216">
        <v>0</v>
      </c>
      <c r="T1817" s="217">
        <f>S1817*H1817</f>
        <v>0</v>
      </c>
      <c r="U1817" s="41"/>
      <c r="V1817" s="41"/>
      <c r="W1817" s="41"/>
      <c r="X1817" s="41"/>
      <c r="Y1817" s="41"/>
      <c r="Z1817" s="41"/>
      <c r="AA1817" s="41"/>
      <c r="AB1817" s="41"/>
      <c r="AC1817" s="41"/>
      <c r="AD1817" s="41"/>
      <c r="AE1817" s="41"/>
      <c r="AR1817" s="218" t="s">
        <v>391</v>
      </c>
      <c r="AT1817" s="218" t="s">
        <v>223</v>
      </c>
      <c r="AU1817" s="218" t="s">
        <v>85</v>
      </c>
      <c r="AY1817" s="20" t="s">
        <v>145</v>
      </c>
      <c r="BE1817" s="219">
        <f>IF(N1817="základní",J1817,0)</f>
        <v>0</v>
      </c>
      <c r="BF1817" s="219">
        <f>IF(N1817="snížená",J1817,0)</f>
        <v>0</v>
      </c>
      <c r="BG1817" s="219">
        <f>IF(N1817="zákl. přenesená",J1817,0)</f>
        <v>0</v>
      </c>
      <c r="BH1817" s="219">
        <f>IF(N1817="sníž. přenesená",J1817,0)</f>
        <v>0</v>
      </c>
      <c r="BI1817" s="219">
        <f>IF(N1817="nulová",J1817,0)</f>
        <v>0</v>
      </c>
      <c r="BJ1817" s="20" t="s">
        <v>83</v>
      </c>
      <c r="BK1817" s="219">
        <f>ROUND(I1817*H1817,2)</f>
        <v>0</v>
      </c>
      <c r="BL1817" s="20" t="s">
        <v>261</v>
      </c>
      <c r="BM1817" s="218" t="s">
        <v>2099</v>
      </c>
    </row>
    <row r="1818" s="13" customFormat="1">
      <c r="A1818" s="13"/>
      <c r="B1818" s="225"/>
      <c r="C1818" s="226"/>
      <c r="D1818" s="227" t="s">
        <v>156</v>
      </c>
      <c r="E1818" s="228" t="s">
        <v>19</v>
      </c>
      <c r="F1818" s="229" t="s">
        <v>2038</v>
      </c>
      <c r="G1818" s="226"/>
      <c r="H1818" s="228" t="s">
        <v>19</v>
      </c>
      <c r="I1818" s="230"/>
      <c r="J1818" s="226"/>
      <c r="K1818" s="226"/>
      <c r="L1818" s="231"/>
      <c r="M1818" s="232"/>
      <c r="N1818" s="233"/>
      <c r="O1818" s="233"/>
      <c r="P1818" s="233"/>
      <c r="Q1818" s="233"/>
      <c r="R1818" s="233"/>
      <c r="S1818" s="233"/>
      <c r="T1818" s="234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5" t="s">
        <v>156</v>
      </c>
      <c r="AU1818" s="235" t="s">
        <v>85</v>
      </c>
      <c r="AV1818" s="13" t="s">
        <v>83</v>
      </c>
      <c r="AW1818" s="13" t="s">
        <v>37</v>
      </c>
      <c r="AX1818" s="13" t="s">
        <v>75</v>
      </c>
      <c r="AY1818" s="235" t="s">
        <v>145</v>
      </c>
    </row>
    <row r="1819" s="13" customFormat="1">
      <c r="A1819" s="13"/>
      <c r="B1819" s="225"/>
      <c r="C1819" s="226"/>
      <c r="D1819" s="227" t="s">
        <v>156</v>
      </c>
      <c r="E1819" s="228" t="s">
        <v>19</v>
      </c>
      <c r="F1819" s="229" t="s">
        <v>483</v>
      </c>
      <c r="G1819" s="226"/>
      <c r="H1819" s="228" t="s">
        <v>19</v>
      </c>
      <c r="I1819" s="230"/>
      <c r="J1819" s="226"/>
      <c r="K1819" s="226"/>
      <c r="L1819" s="231"/>
      <c r="M1819" s="232"/>
      <c r="N1819" s="233"/>
      <c r="O1819" s="233"/>
      <c r="P1819" s="233"/>
      <c r="Q1819" s="233"/>
      <c r="R1819" s="233"/>
      <c r="S1819" s="233"/>
      <c r="T1819" s="234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5" t="s">
        <v>156</v>
      </c>
      <c r="AU1819" s="235" t="s">
        <v>85</v>
      </c>
      <c r="AV1819" s="13" t="s">
        <v>83</v>
      </c>
      <c r="AW1819" s="13" t="s">
        <v>37</v>
      </c>
      <c r="AX1819" s="13" t="s">
        <v>75</v>
      </c>
      <c r="AY1819" s="235" t="s">
        <v>145</v>
      </c>
    </row>
    <row r="1820" s="14" customFormat="1">
      <c r="A1820" s="14"/>
      <c r="B1820" s="236"/>
      <c r="C1820" s="237"/>
      <c r="D1820" s="227" t="s">
        <v>156</v>
      </c>
      <c r="E1820" s="238" t="s">
        <v>19</v>
      </c>
      <c r="F1820" s="239" t="s">
        <v>2081</v>
      </c>
      <c r="G1820" s="237"/>
      <c r="H1820" s="240">
        <v>14.6</v>
      </c>
      <c r="I1820" s="241"/>
      <c r="J1820" s="237"/>
      <c r="K1820" s="237"/>
      <c r="L1820" s="242"/>
      <c r="M1820" s="243"/>
      <c r="N1820" s="244"/>
      <c r="O1820" s="244"/>
      <c r="P1820" s="244"/>
      <c r="Q1820" s="244"/>
      <c r="R1820" s="244"/>
      <c r="S1820" s="244"/>
      <c r="T1820" s="245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46" t="s">
        <v>156</v>
      </c>
      <c r="AU1820" s="246" t="s">
        <v>85</v>
      </c>
      <c r="AV1820" s="14" t="s">
        <v>85</v>
      </c>
      <c r="AW1820" s="14" t="s">
        <v>37</v>
      </c>
      <c r="AX1820" s="14" t="s">
        <v>75</v>
      </c>
      <c r="AY1820" s="246" t="s">
        <v>145</v>
      </c>
    </row>
    <row r="1821" s="16" customFormat="1">
      <c r="A1821" s="16"/>
      <c r="B1821" s="258"/>
      <c r="C1821" s="259"/>
      <c r="D1821" s="227" t="s">
        <v>156</v>
      </c>
      <c r="E1821" s="260" t="s">
        <v>19</v>
      </c>
      <c r="F1821" s="261" t="s">
        <v>166</v>
      </c>
      <c r="G1821" s="259"/>
      <c r="H1821" s="262">
        <v>14.6</v>
      </c>
      <c r="I1821" s="263"/>
      <c r="J1821" s="259"/>
      <c r="K1821" s="259"/>
      <c r="L1821" s="264"/>
      <c r="M1821" s="265"/>
      <c r="N1821" s="266"/>
      <c r="O1821" s="266"/>
      <c r="P1821" s="266"/>
      <c r="Q1821" s="266"/>
      <c r="R1821" s="266"/>
      <c r="S1821" s="266"/>
      <c r="T1821" s="267"/>
      <c r="U1821" s="16"/>
      <c r="V1821" s="16"/>
      <c r="W1821" s="16"/>
      <c r="X1821" s="16"/>
      <c r="Y1821" s="16"/>
      <c r="Z1821" s="16"/>
      <c r="AA1821" s="16"/>
      <c r="AB1821" s="16"/>
      <c r="AC1821" s="16"/>
      <c r="AD1821" s="16"/>
      <c r="AE1821" s="16"/>
      <c r="AT1821" s="268" t="s">
        <v>156</v>
      </c>
      <c r="AU1821" s="268" t="s">
        <v>85</v>
      </c>
      <c r="AV1821" s="16" t="s">
        <v>152</v>
      </c>
      <c r="AW1821" s="16" t="s">
        <v>37</v>
      </c>
      <c r="AX1821" s="16" t="s">
        <v>83</v>
      </c>
      <c r="AY1821" s="268" t="s">
        <v>145</v>
      </c>
    </row>
    <row r="1822" s="14" customFormat="1">
      <c r="A1822" s="14"/>
      <c r="B1822" s="236"/>
      <c r="C1822" s="237"/>
      <c r="D1822" s="227" t="s">
        <v>156</v>
      </c>
      <c r="E1822" s="237"/>
      <c r="F1822" s="239" t="s">
        <v>2100</v>
      </c>
      <c r="G1822" s="237"/>
      <c r="H1822" s="240">
        <v>1.6060000000000001</v>
      </c>
      <c r="I1822" s="241"/>
      <c r="J1822" s="237"/>
      <c r="K1822" s="237"/>
      <c r="L1822" s="242"/>
      <c r="M1822" s="243"/>
      <c r="N1822" s="244"/>
      <c r="O1822" s="244"/>
      <c r="P1822" s="244"/>
      <c r="Q1822" s="244"/>
      <c r="R1822" s="244"/>
      <c r="S1822" s="244"/>
      <c r="T1822" s="245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46" t="s">
        <v>156</v>
      </c>
      <c r="AU1822" s="246" t="s">
        <v>85</v>
      </c>
      <c r="AV1822" s="14" t="s">
        <v>85</v>
      </c>
      <c r="AW1822" s="14" t="s">
        <v>4</v>
      </c>
      <c r="AX1822" s="14" t="s">
        <v>83</v>
      </c>
      <c r="AY1822" s="246" t="s">
        <v>145</v>
      </c>
    </row>
    <row r="1823" s="2" customFormat="1" ht="16.5" customHeight="1">
      <c r="A1823" s="41"/>
      <c r="B1823" s="42"/>
      <c r="C1823" s="207" t="s">
        <v>2101</v>
      </c>
      <c r="D1823" s="207" t="s">
        <v>147</v>
      </c>
      <c r="E1823" s="208" t="s">
        <v>2102</v>
      </c>
      <c r="F1823" s="209" t="s">
        <v>2103</v>
      </c>
      <c r="G1823" s="210" t="s">
        <v>313</v>
      </c>
      <c r="H1823" s="211">
        <v>39.200000000000003</v>
      </c>
      <c r="I1823" s="212"/>
      <c r="J1823" s="213">
        <f>ROUND(I1823*H1823,2)</f>
        <v>0</v>
      </c>
      <c r="K1823" s="209" t="s">
        <v>151</v>
      </c>
      <c r="L1823" s="47"/>
      <c r="M1823" s="214" t="s">
        <v>19</v>
      </c>
      <c r="N1823" s="215" t="s">
        <v>46</v>
      </c>
      <c r="O1823" s="87"/>
      <c r="P1823" s="216">
        <f>O1823*H1823</f>
        <v>0</v>
      </c>
      <c r="Q1823" s="216">
        <v>0</v>
      </c>
      <c r="R1823" s="216">
        <f>Q1823*H1823</f>
        <v>0</v>
      </c>
      <c r="S1823" s="216">
        <v>0</v>
      </c>
      <c r="T1823" s="217">
        <f>S1823*H1823</f>
        <v>0</v>
      </c>
      <c r="U1823" s="41"/>
      <c r="V1823" s="41"/>
      <c r="W1823" s="41"/>
      <c r="X1823" s="41"/>
      <c r="Y1823" s="41"/>
      <c r="Z1823" s="41"/>
      <c r="AA1823" s="41"/>
      <c r="AB1823" s="41"/>
      <c r="AC1823" s="41"/>
      <c r="AD1823" s="41"/>
      <c r="AE1823" s="41"/>
      <c r="AR1823" s="218" t="s">
        <v>261</v>
      </c>
      <c r="AT1823" s="218" t="s">
        <v>147</v>
      </c>
      <c r="AU1823" s="218" t="s">
        <v>85</v>
      </c>
      <c r="AY1823" s="20" t="s">
        <v>145</v>
      </c>
      <c r="BE1823" s="219">
        <f>IF(N1823="základní",J1823,0)</f>
        <v>0</v>
      </c>
      <c r="BF1823" s="219">
        <f>IF(N1823="snížená",J1823,0)</f>
        <v>0</v>
      </c>
      <c r="BG1823" s="219">
        <f>IF(N1823="zákl. přenesená",J1823,0)</f>
        <v>0</v>
      </c>
      <c r="BH1823" s="219">
        <f>IF(N1823="sníž. přenesená",J1823,0)</f>
        <v>0</v>
      </c>
      <c r="BI1823" s="219">
        <f>IF(N1823="nulová",J1823,0)</f>
        <v>0</v>
      </c>
      <c r="BJ1823" s="20" t="s">
        <v>83</v>
      </c>
      <c r="BK1823" s="219">
        <f>ROUND(I1823*H1823,2)</f>
        <v>0</v>
      </c>
      <c r="BL1823" s="20" t="s">
        <v>261</v>
      </c>
      <c r="BM1823" s="218" t="s">
        <v>2104</v>
      </c>
    </row>
    <row r="1824" s="2" customFormat="1">
      <c r="A1824" s="41"/>
      <c r="B1824" s="42"/>
      <c r="C1824" s="43"/>
      <c r="D1824" s="220" t="s">
        <v>154</v>
      </c>
      <c r="E1824" s="43"/>
      <c r="F1824" s="221" t="s">
        <v>2105</v>
      </c>
      <c r="G1824" s="43"/>
      <c r="H1824" s="43"/>
      <c r="I1824" s="222"/>
      <c r="J1824" s="43"/>
      <c r="K1824" s="43"/>
      <c r="L1824" s="47"/>
      <c r="M1824" s="223"/>
      <c r="N1824" s="224"/>
      <c r="O1824" s="87"/>
      <c r="P1824" s="87"/>
      <c r="Q1824" s="87"/>
      <c r="R1824" s="87"/>
      <c r="S1824" s="87"/>
      <c r="T1824" s="88"/>
      <c r="U1824" s="41"/>
      <c r="V1824" s="41"/>
      <c r="W1824" s="41"/>
      <c r="X1824" s="41"/>
      <c r="Y1824" s="41"/>
      <c r="Z1824" s="41"/>
      <c r="AA1824" s="41"/>
      <c r="AB1824" s="41"/>
      <c r="AC1824" s="41"/>
      <c r="AD1824" s="41"/>
      <c r="AE1824" s="41"/>
      <c r="AT1824" s="20" t="s">
        <v>154</v>
      </c>
      <c r="AU1824" s="20" t="s">
        <v>85</v>
      </c>
    </row>
    <row r="1825" s="13" customFormat="1">
      <c r="A1825" s="13"/>
      <c r="B1825" s="225"/>
      <c r="C1825" s="226"/>
      <c r="D1825" s="227" t="s">
        <v>156</v>
      </c>
      <c r="E1825" s="228" t="s">
        <v>19</v>
      </c>
      <c r="F1825" s="229" t="s">
        <v>2040</v>
      </c>
      <c r="G1825" s="226"/>
      <c r="H1825" s="228" t="s">
        <v>19</v>
      </c>
      <c r="I1825" s="230"/>
      <c r="J1825" s="226"/>
      <c r="K1825" s="226"/>
      <c r="L1825" s="231"/>
      <c r="M1825" s="232"/>
      <c r="N1825" s="233"/>
      <c r="O1825" s="233"/>
      <c r="P1825" s="233"/>
      <c r="Q1825" s="233"/>
      <c r="R1825" s="233"/>
      <c r="S1825" s="233"/>
      <c r="T1825" s="234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5" t="s">
        <v>156</v>
      </c>
      <c r="AU1825" s="235" t="s">
        <v>85</v>
      </c>
      <c r="AV1825" s="13" t="s">
        <v>83</v>
      </c>
      <c r="AW1825" s="13" t="s">
        <v>37</v>
      </c>
      <c r="AX1825" s="13" t="s">
        <v>75</v>
      </c>
      <c r="AY1825" s="235" t="s">
        <v>145</v>
      </c>
    </row>
    <row r="1826" s="13" customFormat="1">
      <c r="A1826" s="13"/>
      <c r="B1826" s="225"/>
      <c r="C1826" s="226"/>
      <c r="D1826" s="227" t="s">
        <v>156</v>
      </c>
      <c r="E1826" s="228" t="s">
        <v>19</v>
      </c>
      <c r="F1826" s="229" t="s">
        <v>486</v>
      </c>
      <c r="G1826" s="226"/>
      <c r="H1826" s="228" t="s">
        <v>19</v>
      </c>
      <c r="I1826" s="230"/>
      <c r="J1826" s="226"/>
      <c r="K1826" s="226"/>
      <c r="L1826" s="231"/>
      <c r="M1826" s="232"/>
      <c r="N1826" s="233"/>
      <c r="O1826" s="233"/>
      <c r="P1826" s="233"/>
      <c r="Q1826" s="233"/>
      <c r="R1826" s="233"/>
      <c r="S1826" s="233"/>
      <c r="T1826" s="234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5" t="s">
        <v>156</v>
      </c>
      <c r="AU1826" s="235" t="s">
        <v>85</v>
      </c>
      <c r="AV1826" s="13" t="s">
        <v>83</v>
      </c>
      <c r="AW1826" s="13" t="s">
        <v>37</v>
      </c>
      <c r="AX1826" s="13" t="s">
        <v>75</v>
      </c>
      <c r="AY1826" s="235" t="s">
        <v>145</v>
      </c>
    </row>
    <row r="1827" s="14" customFormat="1">
      <c r="A1827" s="14"/>
      <c r="B1827" s="236"/>
      <c r="C1827" s="237"/>
      <c r="D1827" s="227" t="s">
        <v>156</v>
      </c>
      <c r="E1827" s="238" t="s">
        <v>19</v>
      </c>
      <c r="F1827" s="239" t="s">
        <v>2090</v>
      </c>
      <c r="G1827" s="237"/>
      <c r="H1827" s="240">
        <v>39.200000000000003</v>
      </c>
      <c r="I1827" s="241"/>
      <c r="J1827" s="237"/>
      <c r="K1827" s="237"/>
      <c r="L1827" s="242"/>
      <c r="M1827" s="243"/>
      <c r="N1827" s="244"/>
      <c r="O1827" s="244"/>
      <c r="P1827" s="244"/>
      <c r="Q1827" s="244"/>
      <c r="R1827" s="244"/>
      <c r="S1827" s="244"/>
      <c r="T1827" s="245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46" t="s">
        <v>156</v>
      </c>
      <c r="AU1827" s="246" t="s">
        <v>85</v>
      </c>
      <c r="AV1827" s="14" t="s">
        <v>85</v>
      </c>
      <c r="AW1827" s="14" t="s">
        <v>37</v>
      </c>
      <c r="AX1827" s="14" t="s">
        <v>75</v>
      </c>
      <c r="AY1827" s="246" t="s">
        <v>145</v>
      </c>
    </row>
    <row r="1828" s="16" customFormat="1">
      <c r="A1828" s="16"/>
      <c r="B1828" s="258"/>
      <c r="C1828" s="259"/>
      <c r="D1828" s="227" t="s">
        <v>156</v>
      </c>
      <c r="E1828" s="260" t="s">
        <v>19</v>
      </c>
      <c r="F1828" s="261" t="s">
        <v>166</v>
      </c>
      <c r="G1828" s="259"/>
      <c r="H1828" s="262">
        <v>39.200000000000003</v>
      </c>
      <c r="I1828" s="263"/>
      <c r="J1828" s="259"/>
      <c r="K1828" s="259"/>
      <c r="L1828" s="264"/>
      <c r="M1828" s="265"/>
      <c r="N1828" s="266"/>
      <c r="O1828" s="266"/>
      <c r="P1828" s="266"/>
      <c r="Q1828" s="266"/>
      <c r="R1828" s="266"/>
      <c r="S1828" s="266"/>
      <c r="T1828" s="267"/>
      <c r="U1828" s="16"/>
      <c r="V1828" s="16"/>
      <c r="W1828" s="16"/>
      <c r="X1828" s="16"/>
      <c r="Y1828" s="16"/>
      <c r="Z1828" s="16"/>
      <c r="AA1828" s="16"/>
      <c r="AB1828" s="16"/>
      <c r="AC1828" s="16"/>
      <c r="AD1828" s="16"/>
      <c r="AE1828" s="16"/>
      <c r="AT1828" s="268" t="s">
        <v>156</v>
      </c>
      <c r="AU1828" s="268" t="s">
        <v>85</v>
      </c>
      <c r="AV1828" s="16" t="s">
        <v>152</v>
      </c>
      <c r="AW1828" s="16" t="s">
        <v>37</v>
      </c>
      <c r="AX1828" s="16" t="s">
        <v>83</v>
      </c>
      <c r="AY1828" s="268" t="s">
        <v>145</v>
      </c>
    </row>
    <row r="1829" s="2" customFormat="1" ht="24.15" customHeight="1">
      <c r="A1829" s="41"/>
      <c r="B1829" s="42"/>
      <c r="C1829" s="269" t="s">
        <v>2106</v>
      </c>
      <c r="D1829" s="269" t="s">
        <v>223</v>
      </c>
      <c r="E1829" s="270" t="s">
        <v>2062</v>
      </c>
      <c r="F1829" s="271" t="s">
        <v>2063</v>
      </c>
      <c r="G1829" s="272" t="s">
        <v>231</v>
      </c>
      <c r="H1829" s="273">
        <v>4.3120000000000003</v>
      </c>
      <c r="I1829" s="274"/>
      <c r="J1829" s="275">
        <f>ROUND(I1829*H1829,2)</f>
        <v>0</v>
      </c>
      <c r="K1829" s="271" t="s">
        <v>151</v>
      </c>
      <c r="L1829" s="276"/>
      <c r="M1829" s="277" t="s">
        <v>19</v>
      </c>
      <c r="N1829" s="278" t="s">
        <v>46</v>
      </c>
      <c r="O1829" s="87"/>
      <c r="P1829" s="216">
        <f>O1829*H1829</f>
        <v>0</v>
      </c>
      <c r="Q1829" s="216">
        <v>0.0023500000000000001</v>
      </c>
      <c r="R1829" s="216">
        <f>Q1829*H1829</f>
        <v>0.0101332</v>
      </c>
      <c r="S1829" s="216">
        <v>0</v>
      </c>
      <c r="T1829" s="217">
        <f>S1829*H1829</f>
        <v>0</v>
      </c>
      <c r="U1829" s="41"/>
      <c r="V1829" s="41"/>
      <c r="W1829" s="41"/>
      <c r="X1829" s="41"/>
      <c r="Y1829" s="41"/>
      <c r="Z1829" s="41"/>
      <c r="AA1829" s="41"/>
      <c r="AB1829" s="41"/>
      <c r="AC1829" s="41"/>
      <c r="AD1829" s="41"/>
      <c r="AE1829" s="41"/>
      <c r="AR1829" s="218" t="s">
        <v>391</v>
      </c>
      <c r="AT1829" s="218" t="s">
        <v>223</v>
      </c>
      <c r="AU1829" s="218" t="s">
        <v>85</v>
      </c>
      <c r="AY1829" s="20" t="s">
        <v>145</v>
      </c>
      <c r="BE1829" s="219">
        <f>IF(N1829="základní",J1829,0)</f>
        <v>0</v>
      </c>
      <c r="BF1829" s="219">
        <f>IF(N1829="snížená",J1829,0)</f>
        <v>0</v>
      </c>
      <c r="BG1829" s="219">
        <f>IF(N1829="zákl. přenesená",J1829,0)</f>
        <v>0</v>
      </c>
      <c r="BH1829" s="219">
        <f>IF(N1829="sníž. přenesená",J1829,0)</f>
        <v>0</v>
      </c>
      <c r="BI1829" s="219">
        <f>IF(N1829="nulová",J1829,0)</f>
        <v>0</v>
      </c>
      <c r="BJ1829" s="20" t="s">
        <v>83</v>
      </c>
      <c r="BK1829" s="219">
        <f>ROUND(I1829*H1829,2)</f>
        <v>0</v>
      </c>
      <c r="BL1829" s="20" t="s">
        <v>261</v>
      </c>
      <c r="BM1829" s="218" t="s">
        <v>2107</v>
      </c>
    </row>
    <row r="1830" s="14" customFormat="1">
      <c r="A1830" s="14"/>
      <c r="B1830" s="236"/>
      <c r="C1830" s="237"/>
      <c r="D1830" s="227" t="s">
        <v>156</v>
      </c>
      <c r="E1830" s="237"/>
      <c r="F1830" s="239" t="s">
        <v>2108</v>
      </c>
      <c r="G1830" s="237"/>
      <c r="H1830" s="240">
        <v>4.3120000000000003</v>
      </c>
      <c r="I1830" s="241"/>
      <c r="J1830" s="237"/>
      <c r="K1830" s="237"/>
      <c r="L1830" s="242"/>
      <c r="M1830" s="243"/>
      <c r="N1830" s="244"/>
      <c r="O1830" s="244"/>
      <c r="P1830" s="244"/>
      <c r="Q1830" s="244"/>
      <c r="R1830" s="244"/>
      <c r="S1830" s="244"/>
      <c r="T1830" s="245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46" t="s">
        <v>156</v>
      </c>
      <c r="AU1830" s="246" t="s">
        <v>85</v>
      </c>
      <c r="AV1830" s="14" t="s">
        <v>85</v>
      </c>
      <c r="AW1830" s="14" t="s">
        <v>4</v>
      </c>
      <c r="AX1830" s="14" t="s">
        <v>83</v>
      </c>
      <c r="AY1830" s="246" t="s">
        <v>145</v>
      </c>
    </row>
    <row r="1831" s="2" customFormat="1" ht="24.15" customHeight="1">
      <c r="A1831" s="41"/>
      <c r="B1831" s="42"/>
      <c r="C1831" s="207" t="s">
        <v>2109</v>
      </c>
      <c r="D1831" s="207" t="s">
        <v>147</v>
      </c>
      <c r="E1831" s="208" t="s">
        <v>2110</v>
      </c>
      <c r="F1831" s="209" t="s">
        <v>2111</v>
      </c>
      <c r="G1831" s="210" t="s">
        <v>720</v>
      </c>
      <c r="H1831" s="279"/>
      <c r="I1831" s="212"/>
      <c r="J1831" s="213">
        <f>ROUND(I1831*H1831,2)</f>
        <v>0</v>
      </c>
      <c r="K1831" s="209" t="s">
        <v>151</v>
      </c>
      <c r="L1831" s="47"/>
      <c r="M1831" s="214" t="s">
        <v>19</v>
      </c>
      <c r="N1831" s="215" t="s">
        <v>46</v>
      </c>
      <c r="O1831" s="87"/>
      <c r="P1831" s="216">
        <f>O1831*H1831</f>
        <v>0</v>
      </c>
      <c r="Q1831" s="216">
        <v>0</v>
      </c>
      <c r="R1831" s="216">
        <f>Q1831*H1831</f>
        <v>0</v>
      </c>
      <c r="S1831" s="216">
        <v>0</v>
      </c>
      <c r="T1831" s="217">
        <f>S1831*H1831</f>
        <v>0</v>
      </c>
      <c r="U1831" s="41"/>
      <c r="V1831" s="41"/>
      <c r="W1831" s="41"/>
      <c r="X1831" s="41"/>
      <c r="Y1831" s="41"/>
      <c r="Z1831" s="41"/>
      <c r="AA1831" s="41"/>
      <c r="AB1831" s="41"/>
      <c r="AC1831" s="41"/>
      <c r="AD1831" s="41"/>
      <c r="AE1831" s="41"/>
      <c r="AR1831" s="218" t="s">
        <v>261</v>
      </c>
      <c r="AT1831" s="218" t="s">
        <v>147</v>
      </c>
      <c r="AU1831" s="218" t="s">
        <v>85</v>
      </c>
      <c r="AY1831" s="20" t="s">
        <v>145</v>
      </c>
      <c r="BE1831" s="219">
        <f>IF(N1831="základní",J1831,0)</f>
        <v>0</v>
      </c>
      <c r="BF1831" s="219">
        <f>IF(N1831="snížená",J1831,0)</f>
        <v>0</v>
      </c>
      <c r="BG1831" s="219">
        <f>IF(N1831="zákl. přenesená",J1831,0)</f>
        <v>0</v>
      </c>
      <c r="BH1831" s="219">
        <f>IF(N1831="sníž. přenesená",J1831,0)</f>
        <v>0</v>
      </c>
      <c r="BI1831" s="219">
        <f>IF(N1831="nulová",J1831,0)</f>
        <v>0</v>
      </c>
      <c r="BJ1831" s="20" t="s">
        <v>83</v>
      </c>
      <c r="BK1831" s="219">
        <f>ROUND(I1831*H1831,2)</f>
        <v>0</v>
      </c>
      <c r="BL1831" s="20" t="s">
        <v>261</v>
      </c>
      <c r="BM1831" s="218" t="s">
        <v>2112</v>
      </c>
    </row>
    <row r="1832" s="2" customFormat="1">
      <c r="A1832" s="41"/>
      <c r="B1832" s="42"/>
      <c r="C1832" s="43"/>
      <c r="D1832" s="220" t="s">
        <v>154</v>
      </c>
      <c r="E1832" s="43"/>
      <c r="F1832" s="221" t="s">
        <v>2113</v>
      </c>
      <c r="G1832" s="43"/>
      <c r="H1832" s="43"/>
      <c r="I1832" s="222"/>
      <c r="J1832" s="43"/>
      <c r="K1832" s="43"/>
      <c r="L1832" s="47"/>
      <c r="M1832" s="223"/>
      <c r="N1832" s="224"/>
      <c r="O1832" s="87"/>
      <c r="P1832" s="87"/>
      <c r="Q1832" s="87"/>
      <c r="R1832" s="87"/>
      <c r="S1832" s="87"/>
      <c r="T1832" s="88"/>
      <c r="U1832" s="41"/>
      <c r="V1832" s="41"/>
      <c r="W1832" s="41"/>
      <c r="X1832" s="41"/>
      <c r="Y1832" s="41"/>
      <c r="Z1832" s="41"/>
      <c r="AA1832" s="41"/>
      <c r="AB1832" s="41"/>
      <c r="AC1832" s="41"/>
      <c r="AD1832" s="41"/>
      <c r="AE1832" s="41"/>
      <c r="AT1832" s="20" t="s">
        <v>154</v>
      </c>
      <c r="AU1832" s="20" t="s">
        <v>85</v>
      </c>
    </row>
    <row r="1833" s="12" customFormat="1" ht="22.8" customHeight="1">
      <c r="A1833" s="12"/>
      <c r="B1833" s="191"/>
      <c r="C1833" s="192"/>
      <c r="D1833" s="193" t="s">
        <v>74</v>
      </c>
      <c r="E1833" s="205" t="s">
        <v>2114</v>
      </c>
      <c r="F1833" s="205" t="s">
        <v>2115</v>
      </c>
      <c r="G1833" s="192"/>
      <c r="H1833" s="192"/>
      <c r="I1833" s="195"/>
      <c r="J1833" s="206">
        <f>BK1833</f>
        <v>0</v>
      </c>
      <c r="K1833" s="192"/>
      <c r="L1833" s="197"/>
      <c r="M1833" s="198"/>
      <c r="N1833" s="199"/>
      <c r="O1833" s="199"/>
      <c r="P1833" s="200">
        <f>SUM(P1834:P1873)</f>
        <v>0</v>
      </c>
      <c r="Q1833" s="199"/>
      <c r="R1833" s="200">
        <f>SUM(R1834:R1873)</f>
        <v>1.3409310000000001</v>
      </c>
      <c r="S1833" s="199"/>
      <c r="T1833" s="201">
        <f>SUM(T1834:T1873)</f>
        <v>0</v>
      </c>
      <c r="U1833" s="12"/>
      <c r="V1833" s="12"/>
      <c r="W1833" s="12"/>
      <c r="X1833" s="12"/>
      <c r="Y1833" s="12"/>
      <c r="Z1833" s="12"/>
      <c r="AA1833" s="12"/>
      <c r="AB1833" s="12"/>
      <c r="AC1833" s="12"/>
      <c r="AD1833" s="12"/>
      <c r="AE1833" s="12"/>
      <c r="AR1833" s="202" t="s">
        <v>85</v>
      </c>
      <c r="AT1833" s="203" t="s">
        <v>74</v>
      </c>
      <c r="AU1833" s="203" t="s">
        <v>83</v>
      </c>
      <c r="AY1833" s="202" t="s">
        <v>145</v>
      </c>
      <c r="BK1833" s="204">
        <f>SUM(BK1834:BK1873)</f>
        <v>0</v>
      </c>
    </row>
    <row r="1834" s="2" customFormat="1" ht="16.5" customHeight="1">
      <c r="A1834" s="41"/>
      <c r="B1834" s="42"/>
      <c r="C1834" s="207" t="s">
        <v>2116</v>
      </c>
      <c r="D1834" s="207" t="s">
        <v>147</v>
      </c>
      <c r="E1834" s="208" t="s">
        <v>2117</v>
      </c>
      <c r="F1834" s="209" t="s">
        <v>2118</v>
      </c>
      <c r="G1834" s="210" t="s">
        <v>231</v>
      </c>
      <c r="H1834" s="211">
        <v>67.439999999999998</v>
      </c>
      <c r="I1834" s="212"/>
      <c r="J1834" s="213">
        <f>ROUND(I1834*H1834,2)</f>
        <v>0</v>
      </c>
      <c r="K1834" s="209" t="s">
        <v>151</v>
      </c>
      <c r="L1834" s="47"/>
      <c r="M1834" s="214" t="s">
        <v>19</v>
      </c>
      <c r="N1834" s="215" t="s">
        <v>46</v>
      </c>
      <c r="O1834" s="87"/>
      <c r="P1834" s="216">
        <f>O1834*H1834</f>
        <v>0</v>
      </c>
      <c r="Q1834" s="216">
        <v>0.00029999999999999997</v>
      </c>
      <c r="R1834" s="216">
        <f>Q1834*H1834</f>
        <v>0.020231999999999997</v>
      </c>
      <c r="S1834" s="216">
        <v>0</v>
      </c>
      <c r="T1834" s="217">
        <f>S1834*H1834</f>
        <v>0</v>
      </c>
      <c r="U1834" s="41"/>
      <c r="V1834" s="41"/>
      <c r="W1834" s="41"/>
      <c r="X1834" s="41"/>
      <c r="Y1834" s="41"/>
      <c r="Z1834" s="41"/>
      <c r="AA1834" s="41"/>
      <c r="AB1834" s="41"/>
      <c r="AC1834" s="41"/>
      <c r="AD1834" s="41"/>
      <c r="AE1834" s="41"/>
      <c r="AR1834" s="218" t="s">
        <v>261</v>
      </c>
      <c r="AT1834" s="218" t="s">
        <v>147</v>
      </c>
      <c r="AU1834" s="218" t="s">
        <v>85</v>
      </c>
      <c r="AY1834" s="20" t="s">
        <v>145</v>
      </c>
      <c r="BE1834" s="219">
        <f>IF(N1834="základní",J1834,0)</f>
        <v>0</v>
      </c>
      <c r="BF1834" s="219">
        <f>IF(N1834="snížená",J1834,0)</f>
        <v>0</v>
      </c>
      <c r="BG1834" s="219">
        <f>IF(N1834="zákl. přenesená",J1834,0)</f>
        <v>0</v>
      </c>
      <c r="BH1834" s="219">
        <f>IF(N1834="sníž. přenesená",J1834,0)</f>
        <v>0</v>
      </c>
      <c r="BI1834" s="219">
        <f>IF(N1834="nulová",J1834,0)</f>
        <v>0</v>
      </c>
      <c r="BJ1834" s="20" t="s">
        <v>83</v>
      </c>
      <c r="BK1834" s="219">
        <f>ROUND(I1834*H1834,2)</f>
        <v>0</v>
      </c>
      <c r="BL1834" s="20" t="s">
        <v>261</v>
      </c>
      <c r="BM1834" s="218" t="s">
        <v>2119</v>
      </c>
    </row>
    <row r="1835" s="2" customFormat="1">
      <c r="A1835" s="41"/>
      <c r="B1835" s="42"/>
      <c r="C1835" s="43"/>
      <c r="D1835" s="220" t="s">
        <v>154</v>
      </c>
      <c r="E1835" s="43"/>
      <c r="F1835" s="221" t="s">
        <v>2120</v>
      </c>
      <c r="G1835" s="43"/>
      <c r="H1835" s="43"/>
      <c r="I1835" s="222"/>
      <c r="J1835" s="43"/>
      <c r="K1835" s="43"/>
      <c r="L1835" s="47"/>
      <c r="M1835" s="223"/>
      <c r="N1835" s="224"/>
      <c r="O1835" s="87"/>
      <c r="P1835" s="87"/>
      <c r="Q1835" s="87"/>
      <c r="R1835" s="87"/>
      <c r="S1835" s="87"/>
      <c r="T1835" s="88"/>
      <c r="U1835" s="41"/>
      <c r="V1835" s="41"/>
      <c r="W1835" s="41"/>
      <c r="X1835" s="41"/>
      <c r="Y1835" s="41"/>
      <c r="Z1835" s="41"/>
      <c r="AA1835" s="41"/>
      <c r="AB1835" s="41"/>
      <c r="AC1835" s="41"/>
      <c r="AD1835" s="41"/>
      <c r="AE1835" s="41"/>
      <c r="AT1835" s="20" t="s">
        <v>154</v>
      </c>
      <c r="AU1835" s="20" t="s">
        <v>85</v>
      </c>
    </row>
    <row r="1836" s="13" customFormat="1">
      <c r="A1836" s="13"/>
      <c r="B1836" s="225"/>
      <c r="C1836" s="226"/>
      <c r="D1836" s="227" t="s">
        <v>156</v>
      </c>
      <c r="E1836" s="228" t="s">
        <v>19</v>
      </c>
      <c r="F1836" s="229" t="s">
        <v>411</v>
      </c>
      <c r="G1836" s="226"/>
      <c r="H1836" s="228" t="s">
        <v>19</v>
      </c>
      <c r="I1836" s="230"/>
      <c r="J1836" s="226"/>
      <c r="K1836" s="226"/>
      <c r="L1836" s="231"/>
      <c r="M1836" s="232"/>
      <c r="N1836" s="233"/>
      <c r="O1836" s="233"/>
      <c r="P1836" s="233"/>
      <c r="Q1836" s="233"/>
      <c r="R1836" s="233"/>
      <c r="S1836" s="233"/>
      <c r="T1836" s="234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5" t="s">
        <v>156</v>
      </c>
      <c r="AU1836" s="235" t="s">
        <v>85</v>
      </c>
      <c r="AV1836" s="13" t="s">
        <v>83</v>
      </c>
      <c r="AW1836" s="13" t="s">
        <v>37</v>
      </c>
      <c r="AX1836" s="13" t="s">
        <v>75</v>
      </c>
      <c r="AY1836" s="235" t="s">
        <v>145</v>
      </c>
    </row>
    <row r="1837" s="14" customFormat="1">
      <c r="A1837" s="14"/>
      <c r="B1837" s="236"/>
      <c r="C1837" s="237"/>
      <c r="D1837" s="227" t="s">
        <v>156</v>
      </c>
      <c r="E1837" s="238" t="s">
        <v>19</v>
      </c>
      <c r="F1837" s="239" t="s">
        <v>2121</v>
      </c>
      <c r="G1837" s="237"/>
      <c r="H1837" s="240">
        <v>39.039999999999999</v>
      </c>
      <c r="I1837" s="241"/>
      <c r="J1837" s="237"/>
      <c r="K1837" s="237"/>
      <c r="L1837" s="242"/>
      <c r="M1837" s="243"/>
      <c r="N1837" s="244"/>
      <c r="O1837" s="244"/>
      <c r="P1837" s="244"/>
      <c r="Q1837" s="244"/>
      <c r="R1837" s="244"/>
      <c r="S1837" s="244"/>
      <c r="T1837" s="245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46" t="s">
        <v>156</v>
      </c>
      <c r="AU1837" s="246" t="s">
        <v>85</v>
      </c>
      <c r="AV1837" s="14" t="s">
        <v>85</v>
      </c>
      <c r="AW1837" s="14" t="s">
        <v>37</v>
      </c>
      <c r="AX1837" s="14" t="s">
        <v>75</v>
      </c>
      <c r="AY1837" s="246" t="s">
        <v>145</v>
      </c>
    </row>
    <row r="1838" s="13" customFormat="1">
      <c r="A1838" s="13"/>
      <c r="B1838" s="225"/>
      <c r="C1838" s="226"/>
      <c r="D1838" s="227" t="s">
        <v>156</v>
      </c>
      <c r="E1838" s="228" t="s">
        <v>19</v>
      </c>
      <c r="F1838" s="229" t="s">
        <v>413</v>
      </c>
      <c r="G1838" s="226"/>
      <c r="H1838" s="228" t="s">
        <v>19</v>
      </c>
      <c r="I1838" s="230"/>
      <c r="J1838" s="226"/>
      <c r="K1838" s="226"/>
      <c r="L1838" s="231"/>
      <c r="M1838" s="232"/>
      <c r="N1838" s="233"/>
      <c r="O1838" s="233"/>
      <c r="P1838" s="233"/>
      <c r="Q1838" s="233"/>
      <c r="R1838" s="233"/>
      <c r="S1838" s="233"/>
      <c r="T1838" s="234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5" t="s">
        <v>156</v>
      </c>
      <c r="AU1838" s="235" t="s">
        <v>85</v>
      </c>
      <c r="AV1838" s="13" t="s">
        <v>83</v>
      </c>
      <c r="AW1838" s="13" t="s">
        <v>37</v>
      </c>
      <c r="AX1838" s="13" t="s">
        <v>75</v>
      </c>
      <c r="AY1838" s="235" t="s">
        <v>145</v>
      </c>
    </row>
    <row r="1839" s="14" customFormat="1">
      <c r="A1839" s="14"/>
      <c r="B1839" s="236"/>
      <c r="C1839" s="237"/>
      <c r="D1839" s="227" t="s">
        <v>156</v>
      </c>
      <c r="E1839" s="238" t="s">
        <v>19</v>
      </c>
      <c r="F1839" s="239" t="s">
        <v>2122</v>
      </c>
      <c r="G1839" s="237"/>
      <c r="H1839" s="240">
        <v>2.1600000000000001</v>
      </c>
      <c r="I1839" s="241"/>
      <c r="J1839" s="237"/>
      <c r="K1839" s="237"/>
      <c r="L1839" s="242"/>
      <c r="M1839" s="243"/>
      <c r="N1839" s="244"/>
      <c r="O1839" s="244"/>
      <c r="P1839" s="244"/>
      <c r="Q1839" s="244"/>
      <c r="R1839" s="244"/>
      <c r="S1839" s="244"/>
      <c r="T1839" s="245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46" t="s">
        <v>156</v>
      </c>
      <c r="AU1839" s="246" t="s">
        <v>85</v>
      </c>
      <c r="AV1839" s="14" t="s">
        <v>85</v>
      </c>
      <c r="AW1839" s="14" t="s">
        <v>37</v>
      </c>
      <c r="AX1839" s="14" t="s">
        <v>75</v>
      </c>
      <c r="AY1839" s="246" t="s">
        <v>145</v>
      </c>
    </row>
    <row r="1840" s="13" customFormat="1">
      <c r="A1840" s="13"/>
      <c r="B1840" s="225"/>
      <c r="C1840" s="226"/>
      <c r="D1840" s="227" t="s">
        <v>156</v>
      </c>
      <c r="E1840" s="228" t="s">
        <v>19</v>
      </c>
      <c r="F1840" s="229" t="s">
        <v>299</v>
      </c>
      <c r="G1840" s="226"/>
      <c r="H1840" s="228" t="s">
        <v>19</v>
      </c>
      <c r="I1840" s="230"/>
      <c r="J1840" s="226"/>
      <c r="K1840" s="226"/>
      <c r="L1840" s="231"/>
      <c r="M1840" s="232"/>
      <c r="N1840" s="233"/>
      <c r="O1840" s="233"/>
      <c r="P1840" s="233"/>
      <c r="Q1840" s="233"/>
      <c r="R1840" s="233"/>
      <c r="S1840" s="233"/>
      <c r="T1840" s="234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5" t="s">
        <v>156</v>
      </c>
      <c r="AU1840" s="235" t="s">
        <v>85</v>
      </c>
      <c r="AV1840" s="13" t="s">
        <v>83</v>
      </c>
      <c r="AW1840" s="13" t="s">
        <v>37</v>
      </c>
      <c r="AX1840" s="13" t="s">
        <v>75</v>
      </c>
      <c r="AY1840" s="235" t="s">
        <v>145</v>
      </c>
    </row>
    <row r="1841" s="14" customFormat="1">
      <c r="A1841" s="14"/>
      <c r="B1841" s="236"/>
      <c r="C1841" s="237"/>
      <c r="D1841" s="227" t="s">
        <v>156</v>
      </c>
      <c r="E1841" s="238" t="s">
        <v>19</v>
      </c>
      <c r="F1841" s="239" t="s">
        <v>2123</v>
      </c>
      <c r="G1841" s="237"/>
      <c r="H1841" s="240">
        <v>24.800000000000001</v>
      </c>
      <c r="I1841" s="241"/>
      <c r="J1841" s="237"/>
      <c r="K1841" s="237"/>
      <c r="L1841" s="242"/>
      <c r="M1841" s="243"/>
      <c r="N1841" s="244"/>
      <c r="O1841" s="244"/>
      <c r="P1841" s="244"/>
      <c r="Q1841" s="244"/>
      <c r="R1841" s="244"/>
      <c r="S1841" s="244"/>
      <c r="T1841" s="245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46" t="s">
        <v>156</v>
      </c>
      <c r="AU1841" s="246" t="s">
        <v>85</v>
      </c>
      <c r="AV1841" s="14" t="s">
        <v>85</v>
      </c>
      <c r="AW1841" s="14" t="s">
        <v>37</v>
      </c>
      <c r="AX1841" s="14" t="s">
        <v>75</v>
      </c>
      <c r="AY1841" s="246" t="s">
        <v>145</v>
      </c>
    </row>
    <row r="1842" s="14" customFormat="1">
      <c r="A1842" s="14"/>
      <c r="B1842" s="236"/>
      <c r="C1842" s="237"/>
      <c r="D1842" s="227" t="s">
        <v>156</v>
      </c>
      <c r="E1842" s="238" t="s">
        <v>19</v>
      </c>
      <c r="F1842" s="239" t="s">
        <v>2124</v>
      </c>
      <c r="G1842" s="237"/>
      <c r="H1842" s="240">
        <v>1.44</v>
      </c>
      <c r="I1842" s="241"/>
      <c r="J1842" s="237"/>
      <c r="K1842" s="237"/>
      <c r="L1842" s="242"/>
      <c r="M1842" s="243"/>
      <c r="N1842" s="244"/>
      <c r="O1842" s="244"/>
      <c r="P1842" s="244"/>
      <c r="Q1842" s="244"/>
      <c r="R1842" s="244"/>
      <c r="S1842" s="244"/>
      <c r="T1842" s="245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46" t="s">
        <v>156</v>
      </c>
      <c r="AU1842" s="246" t="s">
        <v>85</v>
      </c>
      <c r="AV1842" s="14" t="s">
        <v>85</v>
      </c>
      <c r="AW1842" s="14" t="s">
        <v>37</v>
      </c>
      <c r="AX1842" s="14" t="s">
        <v>75</v>
      </c>
      <c r="AY1842" s="246" t="s">
        <v>145</v>
      </c>
    </row>
    <row r="1843" s="16" customFormat="1">
      <c r="A1843" s="16"/>
      <c r="B1843" s="258"/>
      <c r="C1843" s="259"/>
      <c r="D1843" s="227" t="s">
        <v>156</v>
      </c>
      <c r="E1843" s="260" t="s">
        <v>19</v>
      </c>
      <c r="F1843" s="261" t="s">
        <v>166</v>
      </c>
      <c r="G1843" s="259"/>
      <c r="H1843" s="262">
        <v>67.439999999999998</v>
      </c>
      <c r="I1843" s="263"/>
      <c r="J1843" s="259"/>
      <c r="K1843" s="259"/>
      <c r="L1843" s="264"/>
      <c r="M1843" s="265"/>
      <c r="N1843" s="266"/>
      <c r="O1843" s="266"/>
      <c r="P1843" s="266"/>
      <c r="Q1843" s="266"/>
      <c r="R1843" s="266"/>
      <c r="S1843" s="266"/>
      <c r="T1843" s="267"/>
      <c r="U1843" s="16"/>
      <c r="V1843" s="16"/>
      <c r="W1843" s="16"/>
      <c r="X1843" s="16"/>
      <c r="Y1843" s="16"/>
      <c r="Z1843" s="16"/>
      <c r="AA1843" s="16"/>
      <c r="AB1843" s="16"/>
      <c r="AC1843" s="16"/>
      <c r="AD1843" s="16"/>
      <c r="AE1843" s="16"/>
      <c r="AT1843" s="268" t="s">
        <v>156</v>
      </c>
      <c r="AU1843" s="268" t="s">
        <v>85</v>
      </c>
      <c r="AV1843" s="16" t="s">
        <v>152</v>
      </c>
      <c r="AW1843" s="16" t="s">
        <v>37</v>
      </c>
      <c r="AX1843" s="16" t="s">
        <v>83</v>
      </c>
      <c r="AY1843" s="268" t="s">
        <v>145</v>
      </c>
    </row>
    <row r="1844" s="2" customFormat="1" ht="16.5" customHeight="1">
      <c r="A1844" s="41"/>
      <c r="B1844" s="42"/>
      <c r="C1844" s="207" t="s">
        <v>2125</v>
      </c>
      <c r="D1844" s="207" t="s">
        <v>147</v>
      </c>
      <c r="E1844" s="208" t="s">
        <v>2126</v>
      </c>
      <c r="F1844" s="209" t="s">
        <v>2127</v>
      </c>
      <c r="G1844" s="210" t="s">
        <v>231</v>
      </c>
      <c r="H1844" s="211">
        <v>5.2800000000000002</v>
      </c>
      <c r="I1844" s="212"/>
      <c r="J1844" s="213">
        <f>ROUND(I1844*H1844,2)</f>
        <v>0</v>
      </c>
      <c r="K1844" s="209" t="s">
        <v>151</v>
      </c>
      <c r="L1844" s="47"/>
      <c r="M1844" s="214" t="s">
        <v>19</v>
      </c>
      <c r="N1844" s="215" t="s">
        <v>46</v>
      </c>
      <c r="O1844" s="87"/>
      <c r="P1844" s="216">
        <f>O1844*H1844</f>
        <v>0</v>
      </c>
      <c r="Q1844" s="216">
        <v>0.0015</v>
      </c>
      <c r="R1844" s="216">
        <f>Q1844*H1844</f>
        <v>0.00792</v>
      </c>
      <c r="S1844" s="216">
        <v>0</v>
      </c>
      <c r="T1844" s="217">
        <f>S1844*H1844</f>
        <v>0</v>
      </c>
      <c r="U1844" s="41"/>
      <c r="V1844" s="41"/>
      <c r="W1844" s="41"/>
      <c r="X1844" s="41"/>
      <c r="Y1844" s="41"/>
      <c r="Z1844" s="41"/>
      <c r="AA1844" s="41"/>
      <c r="AB1844" s="41"/>
      <c r="AC1844" s="41"/>
      <c r="AD1844" s="41"/>
      <c r="AE1844" s="41"/>
      <c r="AR1844" s="218" t="s">
        <v>261</v>
      </c>
      <c r="AT1844" s="218" t="s">
        <v>147</v>
      </c>
      <c r="AU1844" s="218" t="s">
        <v>85</v>
      </c>
      <c r="AY1844" s="20" t="s">
        <v>145</v>
      </c>
      <c r="BE1844" s="219">
        <f>IF(N1844="základní",J1844,0)</f>
        <v>0</v>
      </c>
      <c r="BF1844" s="219">
        <f>IF(N1844="snížená",J1844,0)</f>
        <v>0</v>
      </c>
      <c r="BG1844" s="219">
        <f>IF(N1844="zákl. přenesená",J1844,0)</f>
        <v>0</v>
      </c>
      <c r="BH1844" s="219">
        <f>IF(N1844="sníž. přenesená",J1844,0)</f>
        <v>0</v>
      </c>
      <c r="BI1844" s="219">
        <f>IF(N1844="nulová",J1844,0)</f>
        <v>0</v>
      </c>
      <c r="BJ1844" s="20" t="s">
        <v>83</v>
      </c>
      <c r="BK1844" s="219">
        <f>ROUND(I1844*H1844,2)</f>
        <v>0</v>
      </c>
      <c r="BL1844" s="20" t="s">
        <v>261</v>
      </c>
      <c r="BM1844" s="218" t="s">
        <v>2128</v>
      </c>
    </row>
    <row r="1845" s="2" customFormat="1">
      <c r="A1845" s="41"/>
      <c r="B1845" s="42"/>
      <c r="C1845" s="43"/>
      <c r="D1845" s="220" t="s">
        <v>154</v>
      </c>
      <c r="E1845" s="43"/>
      <c r="F1845" s="221" t="s">
        <v>2129</v>
      </c>
      <c r="G1845" s="43"/>
      <c r="H1845" s="43"/>
      <c r="I1845" s="222"/>
      <c r="J1845" s="43"/>
      <c r="K1845" s="43"/>
      <c r="L1845" s="47"/>
      <c r="M1845" s="223"/>
      <c r="N1845" s="224"/>
      <c r="O1845" s="87"/>
      <c r="P1845" s="87"/>
      <c r="Q1845" s="87"/>
      <c r="R1845" s="87"/>
      <c r="S1845" s="87"/>
      <c r="T1845" s="88"/>
      <c r="U1845" s="41"/>
      <c r="V1845" s="41"/>
      <c r="W1845" s="41"/>
      <c r="X1845" s="41"/>
      <c r="Y1845" s="41"/>
      <c r="Z1845" s="41"/>
      <c r="AA1845" s="41"/>
      <c r="AB1845" s="41"/>
      <c r="AC1845" s="41"/>
      <c r="AD1845" s="41"/>
      <c r="AE1845" s="41"/>
      <c r="AT1845" s="20" t="s">
        <v>154</v>
      </c>
      <c r="AU1845" s="20" t="s">
        <v>85</v>
      </c>
    </row>
    <row r="1846" s="13" customFormat="1">
      <c r="A1846" s="13"/>
      <c r="B1846" s="225"/>
      <c r="C1846" s="226"/>
      <c r="D1846" s="227" t="s">
        <v>156</v>
      </c>
      <c r="E1846" s="228" t="s">
        <v>19</v>
      </c>
      <c r="F1846" s="229" t="s">
        <v>2130</v>
      </c>
      <c r="G1846" s="226"/>
      <c r="H1846" s="228" t="s">
        <v>19</v>
      </c>
      <c r="I1846" s="230"/>
      <c r="J1846" s="226"/>
      <c r="K1846" s="226"/>
      <c r="L1846" s="231"/>
      <c r="M1846" s="232"/>
      <c r="N1846" s="233"/>
      <c r="O1846" s="233"/>
      <c r="P1846" s="233"/>
      <c r="Q1846" s="233"/>
      <c r="R1846" s="233"/>
      <c r="S1846" s="233"/>
      <c r="T1846" s="234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5" t="s">
        <v>156</v>
      </c>
      <c r="AU1846" s="235" t="s">
        <v>85</v>
      </c>
      <c r="AV1846" s="13" t="s">
        <v>83</v>
      </c>
      <c r="AW1846" s="13" t="s">
        <v>37</v>
      </c>
      <c r="AX1846" s="13" t="s">
        <v>75</v>
      </c>
      <c r="AY1846" s="235" t="s">
        <v>145</v>
      </c>
    </row>
    <row r="1847" s="14" customFormat="1">
      <c r="A1847" s="14"/>
      <c r="B1847" s="236"/>
      <c r="C1847" s="237"/>
      <c r="D1847" s="227" t="s">
        <v>156</v>
      </c>
      <c r="E1847" s="238" t="s">
        <v>19</v>
      </c>
      <c r="F1847" s="239" t="s">
        <v>2131</v>
      </c>
      <c r="G1847" s="237"/>
      <c r="H1847" s="240">
        <v>5.2800000000000002</v>
      </c>
      <c r="I1847" s="241"/>
      <c r="J1847" s="237"/>
      <c r="K1847" s="237"/>
      <c r="L1847" s="242"/>
      <c r="M1847" s="243"/>
      <c r="N1847" s="244"/>
      <c r="O1847" s="244"/>
      <c r="P1847" s="244"/>
      <c r="Q1847" s="244"/>
      <c r="R1847" s="244"/>
      <c r="S1847" s="244"/>
      <c r="T1847" s="245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46" t="s">
        <v>156</v>
      </c>
      <c r="AU1847" s="246" t="s">
        <v>85</v>
      </c>
      <c r="AV1847" s="14" t="s">
        <v>85</v>
      </c>
      <c r="AW1847" s="14" t="s">
        <v>37</v>
      </c>
      <c r="AX1847" s="14" t="s">
        <v>75</v>
      </c>
      <c r="AY1847" s="246" t="s">
        <v>145</v>
      </c>
    </row>
    <row r="1848" s="16" customFormat="1">
      <c r="A1848" s="16"/>
      <c r="B1848" s="258"/>
      <c r="C1848" s="259"/>
      <c r="D1848" s="227" t="s">
        <v>156</v>
      </c>
      <c r="E1848" s="260" t="s">
        <v>19</v>
      </c>
      <c r="F1848" s="261" t="s">
        <v>166</v>
      </c>
      <c r="G1848" s="259"/>
      <c r="H1848" s="262">
        <v>5.2800000000000002</v>
      </c>
      <c r="I1848" s="263"/>
      <c r="J1848" s="259"/>
      <c r="K1848" s="259"/>
      <c r="L1848" s="264"/>
      <c r="M1848" s="265"/>
      <c r="N1848" s="266"/>
      <c r="O1848" s="266"/>
      <c r="P1848" s="266"/>
      <c r="Q1848" s="266"/>
      <c r="R1848" s="266"/>
      <c r="S1848" s="266"/>
      <c r="T1848" s="267"/>
      <c r="U1848" s="16"/>
      <c r="V1848" s="16"/>
      <c r="W1848" s="16"/>
      <c r="X1848" s="16"/>
      <c r="Y1848" s="16"/>
      <c r="Z1848" s="16"/>
      <c r="AA1848" s="16"/>
      <c r="AB1848" s="16"/>
      <c r="AC1848" s="16"/>
      <c r="AD1848" s="16"/>
      <c r="AE1848" s="16"/>
      <c r="AT1848" s="268" t="s">
        <v>156</v>
      </c>
      <c r="AU1848" s="268" t="s">
        <v>85</v>
      </c>
      <c r="AV1848" s="16" t="s">
        <v>152</v>
      </c>
      <c r="AW1848" s="16" t="s">
        <v>37</v>
      </c>
      <c r="AX1848" s="16" t="s">
        <v>83</v>
      </c>
      <c r="AY1848" s="268" t="s">
        <v>145</v>
      </c>
    </row>
    <row r="1849" s="2" customFormat="1" ht="21.75" customHeight="1">
      <c r="A1849" s="41"/>
      <c r="B1849" s="42"/>
      <c r="C1849" s="207" t="s">
        <v>2132</v>
      </c>
      <c r="D1849" s="207" t="s">
        <v>147</v>
      </c>
      <c r="E1849" s="208" t="s">
        <v>2133</v>
      </c>
      <c r="F1849" s="209" t="s">
        <v>2134</v>
      </c>
      <c r="G1849" s="210" t="s">
        <v>313</v>
      </c>
      <c r="H1849" s="211">
        <v>10.9</v>
      </c>
      <c r="I1849" s="212"/>
      <c r="J1849" s="213">
        <f>ROUND(I1849*H1849,2)</f>
        <v>0</v>
      </c>
      <c r="K1849" s="209" t="s">
        <v>151</v>
      </c>
      <c r="L1849" s="47"/>
      <c r="M1849" s="214" t="s">
        <v>19</v>
      </c>
      <c r="N1849" s="215" t="s">
        <v>46</v>
      </c>
      <c r="O1849" s="87"/>
      <c r="P1849" s="216">
        <f>O1849*H1849</f>
        <v>0</v>
      </c>
      <c r="Q1849" s="216">
        <v>0.00020000000000000001</v>
      </c>
      <c r="R1849" s="216">
        <f>Q1849*H1849</f>
        <v>0.0021800000000000001</v>
      </c>
      <c r="S1849" s="216">
        <v>0</v>
      </c>
      <c r="T1849" s="217">
        <f>S1849*H1849</f>
        <v>0</v>
      </c>
      <c r="U1849" s="41"/>
      <c r="V1849" s="41"/>
      <c r="W1849" s="41"/>
      <c r="X1849" s="41"/>
      <c r="Y1849" s="41"/>
      <c r="Z1849" s="41"/>
      <c r="AA1849" s="41"/>
      <c r="AB1849" s="41"/>
      <c r="AC1849" s="41"/>
      <c r="AD1849" s="41"/>
      <c r="AE1849" s="41"/>
      <c r="AR1849" s="218" t="s">
        <v>261</v>
      </c>
      <c r="AT1849" s="218" t="s">
        <v>147</v>
      </c>
      <c r="AU1849" s="218" t="s">
        <v>85</v>
      </c>
      <c r="AY1849" s="20" t="s">
        <v>145</v>
      </c>
      <c r="BE1849" s="219">
        <f>IF(N1849="základní",J1849,0)</f>
        <v>0</v>
      </c>
      <c r="BF1849" s="219">
        <f>IF(N1849="snížená",J1849,0)</f>
        <v>0</v>
      </c>
      <c r="BG1849" s="219">
        <f>IF(N1849="zákl. přenesená",J1849,0)</f>
        <v>0</v>
      </c>
      <c r="BH1849" s="219">
        <f>IF(N1849="sníž. přenesená",J1849,0)</f>
        <v>0</v>
      </c>
      <c r="BI1849" s="219">
        <f>IF(N1849="nulová",J1849,0)</f>
        <v>0</v>
      </c>
      <c r="BJ1849" s="20" t="s">
        <v>83</v>
      </c>
      <c r="BK1849" s="219">
        <f>ROUND(I1849*H1849,2)</f>
        <v>0</v>
      </c>
      <c r="BL1849" s="20" t="s">
        <v>261</v>
      </c>
      <c r="BM1849" s="218" t="s">
        <v>2135</v>
      </c>
    </row>
    <row r="1850" s="2" customFormat="1">
      <c r="A1850" s="41"/>
      <c r="B1850" s="42"/>
      <c r="C1850" s="43"/>
      <c r="D1850" s="220" t="s">
        <v>154</v>
      </c>
      <c r="E1850" s="43"/>
      <c r="F1850" s="221" t="s">
        <v>2136</v>
      </c>
      <c r="G1850" s="43"/>
      <c r="H1850" s="43"/>
      <c r="I1850" s="222"/>
      <c r="J1850" s="43"/>
      <c r="K1850" s="43"/>
      <c r="L1850" s="47"/>
      <c r="M1850" s="223"/>
      <c r="N1850" s="224"/>
      <c r="O1850" s="87"/>
      <c r="P1850" s="87"/>
      <c r="Q1850" s="87"/>
      <c r="R1850" s="87"/>
      <c r="S1850" s="87"/>
      <c r="T1850" s="88"/>
      <c r="U1850" s="41"/>
      <c r="V1850" s="41"/>
      <c r="W1850" s="41"/>
      <c r="X1850" s="41"/>
      <c r="Y1850" s="41"/>
      <c r="Z1850" s="41"/>
      <c r="AA1850" s="41"/>
      <c r="AB1850" s="41"/>
      <c r="AC1850" s="41"/>
      <c r="AD1850" s="41"/>
      <c r="AE1850" s="41"/>
      <c r="AT1850" s="20" t="s">
        <v>154</v>
      </c>
      <c r="AU1850" s="20" t="s">
        <v>85</v>
      </c>
    </row>
    <row r="1851" s="13" customFormat="1">
      <c r="A1851" s="13"/>
      <c r="B1851" s="225"/>
      <c r="C1851" s="226"/>
      <c r="D1851" s="227" t="s">
        <v>156</v>
      </c>
      <c r="E1851" s="228" t="s">
        <v>19</v>
      </c>
      <c r="F1851" s="229" t="s">
        <v>2137</v>
      </c>
      <c r="G1851" s="226"/>
      <c r="H1851" s="228" t="s">
        <v>19</v>
      </c>
      <c r="I1851" s="230"/>
      <c r="J1851" s="226"/>
      <c r="K1851" s="226"/>
      <c r="L1851" s="231"/>
      <c r="M1851" s="232"/>
      <c r="N1851" s="233"/>
      <c r="O1851" s="233"/>
      <c r="P1851" s="233"/>
      <c r="Q1851" s="233"/>
      <c r="R1851" s="233"/>
      <c r="S1851" s="233"/>
      <c r="T1851" s="234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5" t="s">
        <v>156</v>
      </c>
      <c r="AU1851" s="235" t="s">
        <v>85</v>
      </c>
      <c r="AV1851" s="13" t="s">
        <v>83</v>
      </c>
      <c r="AW1851" s="13" t="s">
        <v>37</v>
      </c>
      <c r="AX1851" s="13" t="s">
        <v>75</v>
      </c>
      <c r="AY1851" s="235" t="s">
        <v>145</v>
      </c>
    </row>
    <row r="1852" s="14" customFormat="1">
      <c r="A1852" s="14"/>
      <c r="B1852" s="236"/>
      <c r="C1852" s="237"/>
      <c r="D1852" s="227" t="s">
        <v>156</v>
      </c>
      <c r="E1852" s="238" t="s">
        <v>19</v>
      </c>
      <c r="F1852" s="239" t="s">
        <v>2138</v>
      </c>
      <c r="G1852" s="237"/>
      <c r="H1852" s="240">
        <v>1.6000000000000001</v>
      </c>
      <c r="I1852" s="241"/>
      <c r="J1852" s="237"/>
      <c r="K1852" s="237"/>
      <c r="L1852" s="242"/>
      <c r="M1852" s="243"/>
      <c r="N1852" s="244"/>
      <c r="O1852" s="244"/>
      <c r="P1852" s="244"/>
      <c r="Q1852" s="244"/>
      <c r="R1852" s="244"/>
      <c r="S1852" s="244"/>
      <c r="T1852" s="245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46" t="s">
        <v>156</v>
      </c>
      <c r="AU1852" s="246" t="s">
        <v>85</v>
      </c>
      <c r="AV1852" s="14" t="s">
        <v>85</v>
      </c>
      <c r="AW1852" s="14" t="s">
        <v>37</v>
      </c>
      <c r="AX1852" s="14" t="s">
        <v>75</v>
      </c>
      <c r="AY1852" s="246" t="s">
        <v>145</v>
      </c>
    </row>
    <row r="1853" s="13" customFormat="1">
      <c r="A1853" s="13"/>
      <c r="B1853" s="225"/>
      <c r="C1853" s="226"/>
      <c r="D1853" s="227" t="s">
        <v>156</v>
      </c>
      <c r="E1853" s="228" t="s">
        <v>19</v>
      </c>
      <c r="F1853" s="229" t="s">
        <v>299</v>
      </c>
      <c r="G1853" s="226"/>
      <c r="H1853" s="228" t="s">
        <v>19</v>
      </c>
      <c r="I1853" s="230"/>
      <c r="J1853" s="226"/>
      <c r="K1853" s="226"/>
      <c r="L1853" s="231"/>
      <c r="M1853" s="232"/>
      <c r="N1853" s="233"/>
      <c r="O1853" s="233"/>
      <c r="P1853" s="233"/>
      <c r="Q1853" s="233"/>
      <c r="R1853" s="233"/>
      <c r="S1853" s="233"/>
      <c r="T1853" s="234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5" t="s">
        <v>156</v>
      </c>
      <c r="AU1853" s="235" t="s">
        <v>85</v>
      </c>
      <c r="AV1853" s="13" t="s">
        <v>83</v>
      </c>
      <c r="AW1853" s="13" t="s">
        <v>37</v>
      </c>
      <c r="AX1853" s="13" t="s">
        <v>75</v>
      </c>
      <c r="AY1853" s="235" t="s">
        <v>145</v>
      </c>
    </row>
    <row r="1854" s="14" customFormat="1">
      <c r="A1854" s="14"/>
      <c r="B1854" s="236"/>
      <c r="C1854" s="237"/>
      <c r="D1854" s="227" t="s">
        <v>156</v>
      </c>
      <c r="E1854" s="238" t="s">
        <v>19</v>
      </c>
      <c r="F1854" s="239" t="s">
        <v>2139</v>
      </c>
      <c r="G1854" s="237"/>
      <c r="H1854" s="240">
        <v>4.4000000000000004</v>
      </c>
      <c r="I1854" s="241"/>
      <c r="J1854" s="237"/>
      <c r="K1854" s="237"/>
      <c r="L1854" s="242"/>
      <c r="M1854" s="243"/>
      <c r="N1854" s="244"/>
      <c r="O1854" s="244"/>
      <c r="P1854" s="244"/>
      <c r="Q1854" s="244"/>
      <c r="R1854" s="244"/>
      <c r="S1854" s="244"/>
      <c r="T1854" s="245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46" t="s">
        <v>156</v>
      </c>
      <c r="AU1854" s="246" t="s">
        <v>85</v>
      </c>
      <c r="AV1854" s="14" t="s">
        <v>85</v>
      </c>
      <c r="AW1854" s="14" t="s">
        <v>37</v>
      </c>
      <c r="AX1854" s="14" t="s">
        <v>75</v>
      </c>
      <c r="AY1854" s="246" t="s">
        <v>145</v>
      </c>
    </row>
    <row r="1855" s="14" customFormat="1">
      <c r="A1855" s="14"/>
      <c r="B1855" s="236"/>
      <c r="C1855" s="237"/>
      <c r="D1855" s="227" t="s">
        <v>156</v>
      </c>
      <c r="E1855" s="238" t="s">
        <v>19</v>
      </c>
      <c r="F1855" s="239" t="s">
        <v>2140</v>
      </c>
      <c r="G1855" s="237"/>
      <c r="H1855" s="240">
        <v>3.2999999999999998</v>
      </c>
      <c r="I1855" s="241"/>
      <c r="J1855" s="237"/>
      <c r="K1855" s="237"/>
      <c r="L1855" s="242"/>
      <c r="M1855" s="243"/>
      <c r="N1855" s="244"/>
      <c r="O1855" s="244"/>
      <c r="P1855" s="244"/>
      <c r="Q1855" s="244"/>
      <c r="R1855" s="244"/>
      <c r="S1855" s="244"/>
      <c r="T1855" s="245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46" t="s">
        <v>156</v>
      </c>
      <c r="AU1855" s="246" t="s">
        <v>85</v>
      </c>
      <c r="AV1855" s="14" t="s">
        <v>85</v>
      </c>
      <c r="AW1855" s="14" t="s">
        <v>37</v>
      </c>
      <c r="AX1855" s="14" t="s">
        <v>75</v>
      </c>
      <c r="AY1855" s="246" t="s">
        <v>145</v>
      </c>
    </row>
    <row r="1856" s="14" customFormat="1">
      <c r="A1856" s="14"/>
      <c r="B1856" s="236"/>
      <c r="C1856" s="237"/>
      <c r="D1856" s="227" t="s">
        <v>156</v>
      </c>
      <c r="E1856" s="238" t="s">
        <v>19</v>
      </c>
      <c r="F1856" s="239" t="s">
        <v>2138</v>
      </c>
      <c r="G1856" s="237"/>
      <c r="H1856" s="240">
        <v>1.6000000000000001</v>
      </c>
      <c r="I1856" s="241"/>
      <c r="J1856" s="237"/>
      <c r="K1856" s="237"/>
      <c r="L1856" s="242"/>
      <c r="M1856" s="243"/>
      <c r="N1856" s="244"/>
      <c r="O1856" s="244"/>
      <c r="P1856" s="244"/>
      <c r="Q1856" s="244"/>
      <c r="R1856" s="244"/>
      <c r="S1856" s="244"/>
      <c r="T1856" s="245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46" t="s">
        <v>156</v>
      </c>
      <c r="AU1856" s="246" t="s">
        <v>85</v>
      </c>
      <c r="AV1856" s="14" t="s">
        <v>85</v>
      </c>
      <c r="AW1856" s="14" t="s">
        <v>37</v>
      </c>
      <c r="AX1856" s="14" t="s">
        <v>75</v>
      </c>
      <c r="AY1856" s="246" t="s">
        <v>145</v>
      </c>
    </row>
    <row r="1857" s="16" customFormat="1">
      <c r="A1857" s="16"/>
      <c r="B1857" s="258"/>
      <c r="C1857" s="259"/>
      <c r="D1857" s="227" t="s">
        <v>156</v>
      </c>
      <c r="E1857" s="260" t="s">
        <v>19</v>
      </c>
      <c r="F1857" s="261" t="s">
        <v>166</v>
      </c>
      <c r="G1857" s="259"/>
      <c r="H1857" s="262">
        <v>10.9</v>
      </c>
      <c r="I1857" s="263"/>
      <c r="J1857" s="259"/>
      <c r="K1857" s="259"/>
      <c r="L1857" s="264"/>
      <c r="M1857" s="265"/>
      <c r="N1857" s="266"/>
      <c r="O1857" s="266"/>
      <c r="P1857" s="266"/>
      <c r="Q1857" s="266"/>
      <c r="R1857" s="266"/>
      <c r="S1857" s="266"/>
      <c r="T1857" s="267"/>
      <c r="U1857" s="16"/>
      <c r="V1857" s="16"/>
      <c r="W1857" s="16"/>
      <c r="X1857" s="16"/>
      <c r="Y1857" s="16"/>
      <c r="Z1857" s="16"/>
      <c r="AA1857" s="16"/>
      <c r="AB1857" s="16"/>
      <c r="AC1857" s="16"/>
      <c r="AD1857" s="16"/>
      <c r="AE1857" s="16"/>
      <c r="AT1857" s="268" t="s">
        <v>156</v>
      </c>
      <c r="AU1857" s="268" t="s">
        <v>85</v>
      </c>
      <c r="AV1857" s="16" t="s">
        <v>152</v>
      </c>
      <c r="AW1857" s="16" t="s">
        <v>37</v>
      </c>
      <c r="AX1857" s="16" t="s">
        <v>83</v>
      </c>
      <c r="AY1857" s="268" t="s">
        <v>145</v>
      </c>
    </row>
    <row r="1858" s="2" customFormat="1" ht="16.5" customHeight="1">
      <c r="A1858" s="41"/>
      <c r="B1858" s="42"/>
      <c r="C1858" s="269" t="s">
        <v>2141</v>
      </c>
      <c r="D1858" s="269" t="s">
        <v>223</v>
      </c>
      <c r="E1858" s="270" t="s">
        <v>2142</v>
      </c>
      <c r="F1858" s="271" t="s">
        <v>2143</v>
      </c>
      <c r="G1858" s="272" t="s">
        <v>313</v>
      </c>
      <c r="H1858" s="273">
        <v>11.99</v>
      </c>
      <c r="I1858" s="274"/>
      <c r="J1858" s="275">
        <f>ROUND(I1858*H1858,2)</f>
        <v>0</v>
      </c>
      <c r="K1858" s="271" t="s">
        <v>151</v>
      </c>
      <c r="L1858" s="276"/>
      <c r="M1858" s="277" t="s">
        <v>19</v>
      </c>
      <c r="N1858" s="278" t="s">
        <v>46</v>
      </c>
      <c r="O1858" s="87"/>
      <c r="P1858" s="216">
        <f>O1858*H1858</f>
        <v>0</v>
      </c>
      <c r="Q1858" s="216">
        <v>2.0000000000000002E-05</v>
      </c>
      <c r="R1858" s="216">
        <f>Q1858*H1858</f>
        <v>0.00023980000000000003</v>
      </c>
      <c r="S1858" s="216">
        <v>0</v>
      </c>
      <c r="T1858" s="217">
        <f>S1858*H1858</f>
        <v>0</v>
      </c>
      <c r="U1858" s="41"/>
      <c r="V1858" s="41"/>
      <c r="W1858" s="41"/>
      <c r="X1858" s="41"/>
      <c r="Y1858" s="41"/>
      <c r="Z1858" s="41"/>
      <c r="AA1858" s="41"/>
      <c r="AB1858" s="41"/>
      <c r="AC1858" s="41"/>
      <c r="AD1858" s="41"/>
      <c r="AE1858" s="41"/>
      <c r="AR1858" s="218" t="s">
        <v>391</v>
      </c>
      <c r="AT1858" s="218" t="s">
        <v>223</v>
      </c>
      <c r="AU1858" s="218" t="s">
        <v>85</v>
      </c>
      <c r="AY1858" s="20" t="s">
        <v>145</v>
      </c>
      <c r="BE1858" s="219">
        <f>IF(N1858="základní",J1858,0)</f>
        <v>0</v>
      </c>
      <c r="BF1858" s="219">
        <f>IF(N1858="snížená",J1858,0)</f>
        <v>0</v>
      </c>
      <c r="BG1858" s="219">
        <f>IF(N1858="zákl. přenesená",J1858,0)</f>
        <v>0</v>
      </c>
      <c r="BH1858" s="219">
        <f>IF(N1858="sníž. přenesená",J1858,0)</f>
        <v>0</v>
      </c>
      <c r="BI1858" s="219">
        <f>IF(N1858="nulová",J1858,0)</f>
        <v>0</v>
      </c>
      <c r="BJ1858" s="20" t="s">
        <v>83</v>
      </c>
      <c r="BK1858" s="219">
        <f>ROUND(I1858*H1858,2)</f>
        <v>0</v>
      </c>
      <c r="BL1858" s="20" t="s">
        <v>261</v>
      </c>
      <c r="BM1858" s="218" t="s">
        <v>2144</v>
      </c>
    </row>
    <row r="1859" s="14" customFormat="1">
      <c r="A1859" s="14"/>
      <c r="B1859" s="236"/>
      <c r="C1859" s="237"/>
      <c r="D1859" s="227" t="s">
        <v>156</v>
      </c>
      <c r="E1859" s="237"/>
      <c r="F1859" s="239" t="s">
        <v>2145</v>
      </c>
      <c r="G1859" s="237"/>
      <c r="H1859" s="240">
        <v>11.99</v>
      </c>
      <c r="I1859" s="241"/>
      <c r="J1859" s="237"/>
      <c r="K1859" s="237"/>
      <c r="L1859" s="242"/>
      <c r="M1859" s="243"/>
      <c r="N1859" s="244"/>
      <c r="O1859" s="244"/>
      <c r="P1859" s="244"/>
      <c r="Q1859" s="244"/>
      <c r="R1859" s="244"/>
      <c r="S1859" s="244"/>
      <c r="T1859" s="245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46" t="s">
        <v>156</v>
      </c>
      <c r="AU1859" s="246" t="s">
        <v>85</v>
      </c>
      <c r="AV1859" s="14" t="s">
        <v>85</v>
      </c>
      <c r="AW1859" s="14" t="s">
        <v>4</v>
      </c>
      <c r="AX1859" s="14" t="s">
        <v>83</v>
      </c>
      <c r="AY1859" s="246" t="s">
        <v>145</v>
      </c>
    </row>
    <row r="1860" s="2" customFormat="1" ht="21.75" customHeight="1">
      <c r="A1860" s="41"/>
      <c r="B1860" s="42"/>
      <c r="C1860" s="207" t="s">
        <v>2146</v>
      </c>
      <c r="D1860" s="207" t="s">
        <v>147</v>
      </c>
      <c r="E1860" s="208" t="s">
        <v>2147</v>
      </c>
      <c r="F1860" s="209" t="s">
        <v>2148</v>
      </c>
      <c r="G1860" s="210" t="s">
        <v>231</v>
      </c>
      <c r="H1860" s="211">
        <v>67.439999999999998</v>
      </c>
      <c r="I1860" s="212"/>
      <c r="J1860" s="213">
        <f>ROUND(I1860*H1860,2)</f>
        <v>0</v>
      </c>
      <c r="K1860" s="209" t="s">
        <v>151</v>
      </c>
      <c r="L1860" s="47"/>
      <c r="M1860" s="214" t="s">
        <v>19</v>
      </c>
      <c r="N1860" s="215" t="s">
        <v>46</v>
      </c>
      <c r="O1860" s="87"/>
      <c r="P1860" s="216">
        <f>O1860*H1860</f>
        <v>0</v>
      </c>
      <c r="Q1860" s="216">
        <v>0.0053499999999999997</v>
      </c>
      <c r="R1860" s="216">
        <f>Q1860*H1860</f>
        <v>0.36080399999999996</v>
      </c>
      <c r="S1860" s="216">
        <v>0</v>
      </c>
      <c r="T1860" s="217">
        <f>S1860*H1860</f>
        <v>0</v>
      </c>
      <c r="U1860" s="41"/>
      <c r="V1860" s="41"/>
      <c r="W1860" s="41"/>
      <c r="X1860" s="41"/>
      <c r="Y1860" s="41"/>
      <c r="Z1860" s="41"/>
      <c r="AA1860" s="41"/>
      <c r="AB1860" s="41"/>
      <c r="AC1860" s="41"/>
      <c r="AD1860" s="41"/>
      <c r="AE1860" s="41"/>
      <c r="AR1860" s="218" t="s">
        <v>261</v>
      </c>
      <c r="AT1860" s="218" t="s">
        <v>147</v>
      </c>
      <c r="AU1860" s="218" t="s">
        <v>85</v>
      </c>
      <c r="AY1860" s="20" t="s">
        <v>145</v>
      </c>
      <c r="BE1860" s="219">
        <f>IF(N1860="základní",J1860,0)</f>
        <v>0</v>
      </c>
      <c r="BF1860" s="219">
        <f>IF(N1860="snížená",J1860,0)</f>
        <v>0</v>
      </c>
      <c r="BG1860" s="219">
        <f>IF(N1860="zákl. přenesená",J1860,0)</f>
        <v>0</v>
      </c>
      <c r="BH1860" s="219">
        <f>IF(N1860="sníž. přenesená",J1860,0)</f>
        <v>0</v>
      </c>
      <c r="BI1860" s="219">
        <f>IF(N1860="nulová",J1860,0)</f>
        <v>0</v>
      </c>
      <c r="BJ1860" s="20" t="s">
        <v>83</v>
      </c>
      <c r="BK1860" s="219">
        <f>ROUND(I1860*H1860,2)</f>
        <v>0</v>
      </c>
      <c r="BL1860" s="20" t="s">
        <v>261</v>
      </c>
      <c r="BM1860" s="218" t="s">
        <v>2149</v>
      </c>
    </row>
    <row r="1861" s="2" customFormat="1">
      <c r="A1861" s="41"/>
      <c r="B1861" s="42"/>
      <c r="C1861" s="43"/>
      <c r="D1861" s="220" t="s">
        <v>154</v>
      </c>
      <c r="E1861" s="43"/>
      <c r="F1861" s="221" t="s">
        <v>2150</v>
      </c>
      <c r="G1861" s="43"/>
      <c r="H1861" s="43"/>
      <c r="I1861" s="222"/>
      <c r="J1861" s="43"/>
      <c r="K1861" s="43"/>
      <c r="L1861" s="47"/>
      <c r="M1861" s="223"/>
      <c r="N1861" s="224"/>
      <c r="O1861" s="87"/>
      <c r="P1861" s="87"/>
      <c r="Q1861" s="87"/>
      <c r="R1861" s="87"/>
      <c r="S1861" s="87"/>
      <c r="T1861" s="88"/>
      <c r="U1861" s="41"/>
      <c r="V1861" s="41"/>
      <c r="W1861" s="41"/>
      <c r="X1861" s="41"/>
      <c r="Y1861" s="41"/>
      <c r="Z1861" s="41"/>
      <c r="AA1861" s="41"/>
      <c r="AB1861" s="41"/>
      <c r="AC1861" s="41"/>
      <c r="AD1861" s="41"/>
      <c r="AE1861" s="41"/>
      <c r="AT1861" s="20" t="s">
        <v>154</v>
      </c>
      <c r="AU1861" s="20" t="s">
        <v>85</v>
      </c>
    </row>
    <row r="1862" s="13" customFormat="1">
      <c r="A1862" s="13"/>
      <c r="B1862" s="225"/>
      <c r="C1862" s="226"/>
      <c r="D1862" s="227" t="s">
        <v>156</v>
      </c>
      <c r="E1862" s="228" t="s">
        <v>19</v>
      </c>
      <c r="F1862" s="229" t="s">
        <v>411</v>
      </c>
      <c r="G1862" s="226"/>
      <c r="H1862" s="228" t="s">
        <v>19</v>
      </c>
      <c r="I1862" s="230"/>
      <c r="J1862" s="226"/>
      <c r="K1862" s="226"/>
      <c r="L1862" s="231"/>
      <c r="M1862" s="232"/>
      <c r="N1862" s="233"/>
      <c r="O1862" s="233"/>
      <c r="P1862" s="233"/>
      <c r="Q1862" s="233"/>
      <c r="R1862" s="233"/>
      <c r="S1862" s="233"/>
      <c r="T1862" s="234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5" t="s">
        <v>156</v>
      </c>
      <c r="AU1862" s="235" t="s">
        <v>85</v>
      </c>
      <c r="AV1862" s="13" t="s">
        <v>83</v>
      </c>
      <c r="AW1862" s="13" t="s">
        <v>37</v>
      </c>
      <c r="AX1862" s="13" t="s">
        <v>75</v>
      </c>
      <c r="AY1862" s="235" t="s">
        <v>145</v>
      </c>
    </row>
    <row r="1863" s="14" customFormat="1">
      <c r="A1863" s="14"/>
      <c r="B1863" s="236"/>
      <c r="C1863" s="237"/>
      <c r="D1863" s="227" t="s">
        <v>156</v>
      </c>
      <c r="E1863" s="238" t="s">
        <v>19</v>
      </c>
      <c r="F1863" s="239" t="s">
        <v>2121</v>
      </c>
      <c r="G1863" s="237"/>
      <c r="H1863" s="240">
        <v>39.039999999999999</v>
      </c>
      <c r="I1863" s="241"/>
      <c r="J1863" s="237"/>
      <c r="K1863" s="237"/>
      <c r="L1863" s="242"/>
      <c r="M1863" s="243"/>
      <c r="N1863" s="244"/>
      <c r="O1863" s="244"/>
      <c r="P1863" s="244"/>
      <c r="Q1863" s="244"/>
      <c r="R1863" s="244"/>
      <c r="S1863" s="244"/>
      <c r="T1863" s="245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46" t="s">
        <v>156</v>
      </c>
      <c r="AU1863" s="246" t="s">
        <v>85</v>
      </c>
      <c r="AV1863" s="14" t="s">
        <v>85</v>
      </c>
      <c r="AW1863" s="14" t="s">
        <v>37</v>
      </c>
      <c r="AX1863" s="14" t="s">
        <v>75</v>
      </c>
      <c r="AY1863" s="246" t="s">
        <v>145</v>
      </c>
    </row>
    <row r="1864" s="13" customFormat="1">
      <c r="A1864" s="13"/>
      <c r="B1864" s="225"/>
      <c r="C1864" s="226"/>
      <c r="D1864" s="227" t="s">
        <v>156</v>
      </c>
      <c r="E1864" s="228" t="s">
        <v>19</v>
      </c>
      <c r="F1864" s="229" t="s">
        <v>413</v>
      </c>
      <c r="G1864" s="226"/>
      <c r="H1864" s="228" t="s">
        <v>19</v>
      </c>
      <c r="I1864" s="230"/>
      <c r="J1864" s="226"/>
      <c r="K1864" s="226"/>
      <c r="L1864" s="231"/>
      <c r="M1864" s="232"/>
      <c r="N1864" s="233"/>
      <c r="O1864" s="233"/>
      <c r="P1864" s="233"/>
      <c r="Q1864" s="233"/>
      <c r="R1864" s="233"/>
      <c r="S1864" s="233"/>
      <c r="T1864" s="234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5" t="s">
        <v>156</v>
      </c>
      <c r="AU1864" s="235" t="s">
        <v>85</v>
      </c>
      <c r="AV1864" s="13" t="s">
        <v>83</v>
      </c>
      <c r="AW1864" s="13" t="s">
        <v>37</v>
      </c>
      <c r="AX1864" s="13" t="s">
        <v>75</v>
      </c>
      <c r="AY1864" s="235" t="s">
        <v>145</v>
      </c>
    </row>
    <row r="1865" s="14" customFormat="1">
      <c r="A1865" s="14"/>
      <c r="B1865" s="236"/>
      <c r="C1865" s="237"/>
      <c r="D1865" s="227" t="s">
        <v>156</v>
      </c>
      <c r="E1865" s="238" t="s">
        <v>19</v>
      </c>
      <c r="F1865" s="239" t="s">
        <v>2122</v>
      </c>
      <c r="G1865" s="237"/>
      <c r="H1865" s="240">
        <v>2.1600000000000001</v>
      </c>
      <c r="I1865" s="241"/>
      <c r="J1865" s="237"/>
      <c r="K1865" s="237"/>
      <c r="L1865" s="242"/>
      <c r="M1865" s="243"/>
      <c r="N1865" s="244"/>
      <c r="O1865" s="244"/>
      <c r="P1865" s="244"/>
      <c r="Q1865" s="244"/>
      <c r="R1865" s="244"/>
      <c r="S1865" s="244"/>
      <c r="T1865" s="245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46" t="s">
        <v>156</v>
      </c>
      <c r="AU1865" s="246" t="s">
        <v>85</v>
      </c>
      <c r="AV1865" s="14" t="s">
        <v>85</v>
      </c>
      <c r="AW1865" s="14" t="s">
        <v>37</v>
      </c>
      <c r="AX1865" s="14" t="s">
        <v>75</v>
      </c>
      <c r="AY1865" s="246" t="s">
        <v>145</v>
      </c>
    </row>
    <row r="1866" s="13" customFormat="1">
      <c r="A1866" s="13"/>
      <c r="B1866" s="225"/>
      <c r="C1866" s="226"/>
      <c r="D1866" s="227" t="s">
        <v>156</v>
      </c>
      <c r="E1866" s="228" t="s">
        <v>19</v>
      </c>
      <c r="F1866" s="229" t="s">
        <v>299</v>
      </c>
      <c r="G1866" s="226"/>
      <c r="H1866" s="228" t="s">
        <v>19</v>
      </c>
      <c r="I1866" s="230"/>
      <c r="J1866" s="226"/>
      <c r="K1866" s="226"/>
      <c r="L1866" s="231"/>
      <c r="M1866" s="232"/>
      <c r="N1866" s="233"/>
      <c r="O1866" s="233"/>
      <c r="P1866" s="233"/>
      <c r="Q1866" s="233"/>
      <c r="R1866" s="233"/>
      <c r="S1866" s="233"/>
      <c r="T1866" s="234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5" t="s">
        <v>156</v>
      </c>
      <c r="AU1866" s="235" t="s">
        <v>85</v>
      </c>
      <c r="AV1866" s="13" t="s">
        <v>83</v>
      </c>
      <c r="AW1866" s="13" t="s">
        <v>37</v>
      </c>
      <c r="AX1866" s="13" t="s">
        <v>75</v>
      </c>
      <c r="AY1866" s="235" t="s">
        <v>145</v>
      </c>
    </row>
    <row r="1867" s="14" customFormat="1">
      <c r="A1867" s="14"/>
      <c r="B1867" s="236"/>
      <c r="C1867" s="237"/>
      <c r="D1867" s="227" t="s">
        <v>156</v>
      </c>
      <c r="E1867" s="238" t="s">
        <v>19</v>
      </c>
      <c r="F1867" s="239" t="s">
        <v>2123</v>
      </c>
      <c r="G1867" s="237"/>
      <c r="H1867" s="240">
        <v>24.800000000000001</v>
      </c>
      <c r="I1867" s="241"/>
      <c r="J1867" s="237"/>
      <c r="K1867" s="237"/>
      <c r="L1867" s="242"/>
      <c r="M1867" s="243"/>
      <c r="N1867" s="244"/>
      <c r="O1867" s="244"/>
      <c r="P1867" s="244"/>
      <c r="Q1867" s="244"/>
      <c r="R1867" s="244"/>
      <c r="S1867" s="244"/>
      <c r="T1867" s="245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46" t="s">
        <v>156</v>
      </c>
      <c r="AU1867" s="246" t="s">
        <v>85</v>
      </c>
      <c r="AV1867" s="14" t="s">
        <v>85</v>
      </c>
      <c r="AW1867" s="14" t="s">
        <v>37</v>
      </c>
      <c r="AX1867" s="14" t="s">
        <v>75</v>
      </c>
      <c r="AY1867" s="246" t="s">
        <v>145</v>
      </c>
    </row>
    <row r="1868" s="14" customFormat="1">
      <c r="A1868" s="14"/>
      <c r="B1868" s="236"/>
      <c r="C1868" s="237"/>
      <c r="D1868" s="227" t="s">
        <v>156</v>
      </c>
      <c r="E1868" s="238" t="s">
        <v>19</v>
      </c>
      <c r="F1868" s="239" t="s">
        <v>2124</v>
      </c>
      <c r="G1868" s="237"/>
      <c r="H1868" s="240">
        <v>1.44</v>
      </c>
      <c r="I1868" s="241"/>
      <c r="J1868" s="237"/>
      <c r="K1868" s="237"/>
      <c r="L1868" s="242"/>
      <c r="M1868" s="243"/>
      <c r="N1868" s="244"/>
      <c r="O1868" s="244"/>
      <c r="P1868" s="244"/>
      <c r="Q1868" s="244"/>
      <c r="R1868" s="244"/>
      <c r="S1868" s="244"/>
      <c r="T1868" s="245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46" t="s">
        <v>156</v>
      </c>
      <c r="AU1868" s="246" t="s">
        <v>85</v>
      </c>
      <c r="AV1868" s="14" t="s">
        <v>85</v>
      </c>
      <c r="AW1868" s="14" t="s">
        <v>37</v>
      </c>
      <c r="AX1868" s="14" t="s">
        <v>75</v>
      </c>
      <c r="AY1868" s="246" t="s">
        <v>145</v>
      </c>
    </row>
    <row r="1869" s="16" customFormat="1">
      <c r="A1869" s="16"/>
      <c r="B1869" s="258"/>
      <c r="C1869" s="259"/>
      <c r="D1869" s="227" t="s">
        <v>156</v>
      </c>
      <c r="E1869" s="260" t="s">
        <v>19</v>
      </c>
      <c r="F1869" s="261" t="s">
        <v>166</v>
      </c>
      <c r="G1869" s="259"/>
      <c r="H1869" s="262">
        <v>67.439999999999998</v>
      </c>
      <c r="I1869" s="263"/>
      <c r="J1869" s="259"/>
      <c r="K1869" s="259"/>
      <c r="L1869" s="264"/>
      <c r="M1869" s="265"/>
      <c r="N1869" s="266"/>
      <c r="O1869" s="266"/>
      <c r="P1869" s="266"/>
      <c r="Q1869" s="266"/>
      <c r="R1869" s="266"/>
      <c r="S1869" s="266"/>
      <c r="T1869" s="267"/>
      <c r="U1869" s="16"/>
      <c r="V1869" s="16"/>
      <c r="W1869" s="16"/>
      <c r="X1869" s="16"/>
      <c r="Y1869" s="16"/>
      <c r="Z1869" s="16"/>
      <c r="AA1869" s="16"/>
      <c r="AB1869" s="16"/>
      <c r="AC1869" s="16"/>
      <c r="AD1869" s="16"/>
      <c r="AE1869" s="16"/>
      <c r="AT1869" s="268" t="s">
        <v>156</v>
      </c>
      <c r="AU1869" s="268" t="s">
        <v>85</v>
      </c>
      <c r="AV1869" s="16" t="s">
        <v>152</v>
      </c>
      <c r="AW1869" s="16" t="s">
        <v>37</v>
      </c>
      <c r="AX1869" s="16" t="s">
        <v>83</v>
      </c>
      <c r="AY1869" s="268" t="s">
        <v>145</v>
      </c>
    </row>
    <row r="1870" s="2" customFormat="1" ht="16.5" customHeight="1">
      <c r="A1870" s="41"/>
      <c r="B1870" s="42"/>
      <c r="C1870" s="269" t="s">
        <v>2151</v>
      </c>
      <c r="D1870" s="269" t="s">
        <v>223</v>
      </c>
      <c r="E1870" s="270" t="s">
        <v>2152</v>
      </c>
      <c r="F1870" s="271" t="s">
        <v>2153</v>
      </c>
      <c r="G1870" s="272" t="s">
        <v>231</v>
      </c>
      <c r="H1870" s="273">
        <v>74.183999999999998</v>
      </c>
      <c r="I1870" s="274"/>
      <c r="J1870" s="275">
        <f>ROUND(I1870*H1870,2)</f>
        <v>0</v>
      </c>
      <c r="K1870" s="271" t="s">
        <v>151</v>
      </c>
      <c r="L1870" s="276"/>
      <c r="M1870" s="277" t="s">
        <v>19</v>
      </c>
      <c r="N1870" s="278" t="s">
        <v>46</v>
      </c>
      <c r="O1870" s="87"/>
      <c r="P1870" s="216">
        <f>O1870*H1870</f>
        <v>0</v>
      </c>
      <c r="Q1870" s="216">
        <v>0.012800000000000001</v>
      </c>
      <c r="R1870" s="216">
        <f>Q1870*H1870</f>
        <v>0.94955520000000004</v>
      </c>
      <c r="S1870" s="216">
        <v>0</v>
      </c>
      <c r="T1870" s="217">
        <f>S1870*H1870</f>
        <v>0</v>
      </c>
      <c r="U1870" s="41"/>
      <c r="V1870" s="41"/>
      <c r="W1870" s="41"/>
      <c r="X1870" s="41"/>
      <c r="Y1870" s="41"/>
      <c r="Z1870" s="41"/>
      <c r="AA1870" s="41"/>
      <c r="AB1870" s="41"/>
      <c r="AC1870" s="41"/>
      <c r="AD1870" s="41"/>
      <c r="AE1870" s="41"/>
      <c r="AR1870" s="218" t="s">
        <v>391</v>
      </c>
      <c r="AT1870" s="218" t="s">
        <v>223</v>
      </c>
      <c r="AU1870" s="218" t="s">
        <v>85</v>
      </c>
      <c r="AY1870" s="20" t="s">
        <v>145</v>
      </c>
      <c r="BE1870" s="219">
        <f>IF(N1870="základní",J1870,0)</f>
        <v>0</v>
      </c>
      <c r="BF1870" s="219">
        <f>IF(N1870="snížená",J1870,0)</f>
        <v>0</v>
      </c>
      <c r="BG1870" s="219">
        <f>IF(N1870="zákl. přenesená",J1870,0)</f>
        <v>0</v>
      </c>
      <c r="BH1870" s="219">
        <f>IF(N1870="sníž. přenesená",J1870,0)</f>
        <v>0</v>
      </c>
      <c r="BI1870" s="219">
        <f>IF(N1870="nulová",J1870,0)</f>
        <v>0</v>
      </c>
      <c r="BJ1870" s="20" t="s">
        <v>83</v>
      </c>
      <c r="BK1870" s="219">
        <f>ROUND(I1870*H1870,2)</f>
        <v>0</v>
      </c>
      <c r="BL1870" s="20" t="s">
        <v>261</v>
      </c>
      <c r="BM1870" s="218" t="s">
        <v>2154</v>
      </c>
    </row>
    <row r="1871" s="14" customFormat="1">
      <c r="A1871" s="14"/>
      <c r="B1871" s="236"/>
      <c r="C1871" s="237"/>
      <c r="D1871" s="227" t="s">
        <v>156</v>
      </c>
      <c r="E1871" s="237"/>
      <c r="F1871" s="239" t="s">
        <v>2155</v>
      </c>
      <c r="G1871" s="237"/>
      <c r="H1871" s="240">
        <v>74.183999999999998</v>
      </c>
      <c r="I1871" s="241"/>
      <c r="J1871" s="237"/>
      <c r="K1871" s="237"/>
      <c r="L1871" s="242"/>
      <c r="M1871" s="243"/>
      <c r="N1871" s="244"/>
      <c r="O1871" s="244"/>
      <c r="P1871" s="244"/>
      <c r="Q1871" s="244"/>
      <c r="R1871" s="244"/>
      <c r="S1871" s="244"/>
      <c r="T1871" s="245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46" t="s">
        <v>156</v>
      </c>
      <c r="AU1871" s="246" t="s">
        <v>85</v>
      </c>
      <c r="AV1871" s="14" t="s">
        <v>85</v>
      </c>
      <c r="AW1871" s="14" t="s">
        <v>4</v>
      </c>
      <c r="AX1871" s="14" t="s">
        <v>83</v>
      </c>
      <c r="AY1871" s="246" t="s">
        <v>145</v>
      </c>
    </row>
    <row r="1872" s="2" customFormat="1" ht="24.15" customHeight="1">
      <c r="A1872" s="41"/>
      <c r="B1872" s="42"/>
      <c r="C1872" s="207" t="s">
        <v>2156</v>
      </c>
      <c r="D1872" s="207" t="s">
        <v>147</v>
      </c>
      <c r="E1872" s="208" t="s">
        <v>2157</v>
      </c>
      <c r="F1872" s="209" t="s">
        <v>2158</v>
      </c>
      <c r="G1872" s="210" t="s">
        <v>720</v>
      </c>
      <c r="H1872" s="279"/>
      <c r="I1872" s="212"/>
      <c r="J1872" s="213">
        <f>ROUND(I1872*H1872,2)</f>
        <v>0</v>
      </c>
      <c r="K1872" s="209" t="s">
        <v>151</v>
      </c>
      <c r="L1872" s="47"/>
      <c r="M1872" s="214" t="s">
        <v>19</v>
      </c>
      <c r="N1872" s="215" t="s">
        <v>46</v>
      </c>
      <c r="O1872" s="87"/>
      <c r="P1872" s="216">
        <f>O1872*H1872</f>
        <v>0</v>
      </c>
      <c r="Q1872" s="216">
        <v>0</v>
      </c>
      <c r="R1872" s="216">
        <f>Q1872*H1872</f>
        <v>0</v>
      </c>
      <c r="S1872" s="216">
        <v>0</v>
      </c>
      <c r="T1872" s="217">
        <f>S1872*H1872</f>
        <v>0</v>
      </c>
      <c r="U1872" s="41"/>
      <c r="V1872" s="41"/>
      <c r="W1872" s="41"/>
      <c r="X1872" s="41"/>
      <c r="Y1872" s="41"/>
      <c r="Z1872" s="41"/>
      <c r="AA1872" s="41"/>
      <c r="AB1872" s="41"/>
      <c r="AC1872" s="41"/>
      <c r="AD1872" s="41"/>
      <c r="AE1872" s="41"/>
      <c r="AR1872" s="218" t="s">
        <v>261</v>
      </c>
      <c r="AT1872" s="218" t="s">
        <v>147</v>
      </c>
      <c r="AU1872" s="218" t="s">
        <v>85</v>
      </c>
      <c r="AY1872" s="20" t="s">
        <v>145</v>
      </c>
      <c r="BE1872" s="219">
        <f>IF(N1872="základní",J1872,0)</f>
        <v>0</v>
      </c>
      <c r="BF1872" s="219">
        <f>IF(N1872="snížená",J1872,0)</f>
        <v>0</v>
      </c>
      <c r="BG1872" s="219">
        <f>IF(N1872="zákl. přenesená",J1872,0)</f>
        <v>0</v>
      </c>
      <c r="BH1872" s="219">
        <f>IF(N1872="sníž. přenesená",J1872,0)</f>
        <v>0</v>
      </c>
      <c r="BI1872" s="219">
        <f>IF(N1872="nulová",J1872,0)</f>
        <v>0</v>
      </c>
      <c r="BJ1872" s="20" t="s">
        <v>83</v>
      </c>
      <c r="BK1872" s="219">
        <f>ROUND(I1872*H1872,2)</f>
        <v>0</v>
      </c>
      <c r="BL1872" s="20" t="s">
        <v>261</v>
      </c>
      <c r="BM1872" s="218" t="s">
        <v>2159</v>
      </c>
    </row>
    <row r="1873" s="2" customFormat="1">
      <c r="A1873" s="41"/>
      <c r="B1873" s="42"/>
      <c r="C1873" s="43"/>
      <c r="D1873" s="220" t="s">
        <v>154</v>
      </c>
      <c r="E1873" s="43"/>
      <c r="F1873" s="221" t="s">
        <v>2160</v>
      </c>
      <c r="G1873" s="43"/>
      <c r="H1873" s="43"/>
      <c r="I1873" s="222"/>
      <c r="J1873" s="43"/>
      <c r="K1873" s="43"/>
      <c r="L1873" s="47"/>
      <c r="M1873" s="223"/>
      <c r="N1873" s="224"/>
      <c r="O1873" s="87"/>
      <c r="P1873" s="87"/>
      <c r="Q1873" s="87"/>
      <c r="R1873" s="87"/>
      <c r="S1873" s="87"/>
      <c r="T1873" s="88"/>
      <c r="U1873" s="41"/>
      <c r="V1873" s="41"/>
      <c r="W1873" s="41"/>
      <c r="X1873" s="41"/>
      <c r="Y1873" s="41"/>
      <c r="Z1873" s="41"/>
      <c r="AA1873" s="41"/>
      <c r="AB1873" s="41"/>
      <c r="AC1873" s="41"/>
      <c r="AD1873" s="41"/>
      <c r="AE1873" s="41"/>
      <c r="AT1873" s="20" t="s">
        <v>154</v>
      </c>
      <c r="AU1873" s="20" t="s">
        <v>85</v>
      </c>
    </row>
    <row r="1874" s="12" customFormat="1" ht="22.8" customHeight="1">
      <c r="A1874" s="12"/>
      <c r="B1874" s="191"/>
      <c r="C1874" s="192"/>
      <c r="D1874" s="193" t="s">
        <v>74</v>
      </c>
      <c r="E1874" s="205" t="s">
        <v>2161</v>
      </c>
      <c r="F1874" s="205" t="s">
        <v>2162</v>
      </c>
      <c r="G1874" s="192"/>
      <c r="H1874" s="192"/>
      <c r="I1874" s="195"/>
      <c r="J1874" s="206">
        <f>BK1874</f>
        <v>0</v>
      </c>
      <c r="K1874" s="192"/>
      <c r="L1874" s="197"/>
      <c r="M1874" s="198"/>
      <c r="N1874" s="199"/>
      <c r="O1874" s="199"/>
      <c r="P1874" s="200">
        <f>SUM(P1875:P1880)</f>
        <v>0</v>
      </c>
      <c r="Q1874" s="199"/>
      <c r="R1874" s="200">
        <f>SUM(R1875:R1880)</f>
        <v>0.00060112000000000002</v>
      </c>
      <c r="S1874" s="199"/>
      <c r="T1874" s="201">
        <f>SUM(T1875:T1880)</f>
        <v>0</v>
      </c>
      <c r="U1874" s="12"/>
      <c r="V1874" s="12"/>
      <c r="W1874" s="12"/>
      <c r="X1874" s="12"/>
      <c r="Y1874" s="12"/>
      <c r="Z1874" s="12"/>
      <c r="AA1874" s="12"/>
      <c r="AB1874" s="12"/>
      <c r="AC1874" s="12"/>
      <c r="AD1874" s="12"/>
      <c r="AE1874" s="12"/>
      <c r="AR1874" s="202" t="s">
        <v>85</v>
      </c>
      <c r="AT1874" s="203" t="s">
        <v>74</v>
      </c>
      <c r="AU1874" s="203" t="s">
        <v>83</v>
      </c>
      <c r="AY1874" s="202" t="s">
        <v>145</v>
      </c>
      <c r="BK1874" s="204">
        <f>SUM(BK1875:BK1880)</f>
        <v>0</v>
      </c>
    </row>
    <row r="1875" s="2" customFormat="1" ht="16.5" customHeight="1">
      <c r="A1875" s="41"/>
      <c r="B1875" s="42"/>
      <c r="C1875" s="207" t="s">
        <v>2163</v>
      </c>
      <c r="D1875" s="207" t="s">
        <v>147</v>
      </c>
      <c r="E1875" s="208" t="s">
        <v>2164</v>
      </c>
      <c r="F1875" s="209" t="s">
        <v>2165</v>
      </c>
      <c r="G1875" s="210" t="s">
        <v>231</v>
      </c>
      <c r="H1875" s="211">
        <v>3.536</v>
      </c>
      <c r="I1875" s="212"/>
      <c r="J1875" s="213">
        <f>ROUND(I1875*H1875,2)</f>
        <v>0</v>
      </c>
      <c r="K1875" s="209" t="s">
        <v>151</v>
      </c>
      <c r="L1875" s="47"/>
      <c r="M1875" s="214" t="s">
        <v>19</v>
      </c>
      <c r="N1875" s="215" t="s">
        <v>46</v>
      </c>
      <c r="O1875" s="87"/>
      <c r="P1875" s="216">
        <f>O1875*H1875</f>
        <v>0</v>
      </c>
      <c r="Q1875" s="216">
        <v>0.00017000000000000001</v>
      </c>
      <c r="R1875" s="216">
        <f>Q1875*H1875</f>
        <v>0.00060112000000000002</v>
      </c>
      <c r="S1875" s="216">
        <v>0</v>
      </c>
      <c r="T1875" s="217">
        <f>S1875*H1875</f>
        <v>0</v>
      </c>
      <c r="U1875" s="41"/>
      <c r="V1875" s="41"/>
      <c r="W1875" s="41"/>
      <c r="X1875" s="41"/>
      <c r="Y1875" s="41"/>
      <c r="Z1875" s="41"/>
      <c r="AA1875" s="41"/>
      <c r="AB1875" s="41"/>
      <c r="AC1875" s="41"/>
      <c r="AD1875" s="41"/>
      <c r="AE1875" s="41"/>
      <c r="AR1875" s="218" t="s">
        <v>261</v>
      </c>
      <c r="AT1875" s="218" t="s">
        <v>147</v>
      </c>
      <c r="AU1875" s="218" t="s">
        <v>85</v>
      </c>
      <c r="AY1875" s="20" t="s">
        <v>145</v>
      </c>
      <c r="BE1875" s="219">
        <f>IF(N1875="základní",J1875,0)</f>
        <v>0</v>
      </c>
      <c r="BF1875" s="219">
        <f>IF(N1875="snížená",J1875,0)</f>
        <v>0</v>
      </c>
      <c r="BG1875" s="219">
        <f>IF(N1875="zákl. přenesená",J1875,0)</f>
        <v>0</v>
      </c>
      <c r="BH1875" s="219">
        <f>IF(N1875="sníž. přenesená",J1875,0)</f>
        <v>0</v>
      </c>
      <c r="BI1875" s="219">
        <f>IF(N1875="nulová",J1875,0)</f>
        <v>0</v>
      </c>
      <c r="BJ1875" s="20" t="s">
        <v>83</v>
      </c>
      <c r="BK1875" s="219">
        <f>ROUND(I1875*H1875,2)</f>
        <v>0</v>
      </c>
      <c r="BL1875" s="20" t="s">
        <v>261</v>
      </c>
      <c r="BM1875" s="218" t="s">
        <v>2166</v>
      </c>
    </row>
    <row r="1876" s="2" customFormat="1">
      <c r="A1876" s="41"/>
      <c r="B1876" s="42"/>
      <c r="C1876" s="43"/>
      <c r="D1876" s="220" t="s">
        <v>154</v>
      </c>
      <c r="E1876" s="43"/>
      <c r="F1876" s="221" t="s">
        <v>2167</v>
      </c>
      <c r="G1876" s="43"/>
      <c r="H1876" s="43"/>
      <c r="I1876" s="222"/>
      <c r="J1876" s="43"/>
      <c r="K1876" s="43"/>
      <c r="L1876" s="47"/>
      <c r="M1876" s="223"/>
      <c r="N1876" s="224"/>
      <c r="O1876" s="87"/>
      <c r="P1876" s="87"/>
      <c r="Q1876" s="87"/>
      <c r="R1876" s="87"/>
      <c r="S1876" s="87"/>
      <c r="T1876" s="88"/>
      <c r="U1876" s="41"/>
      <c r="V1876" s="41"/>
      <c r="W1876" s="41"/>
      <c r="X1876" s="41"/>
      <c r="Y1876" s="41"/>
      <c r="Z1876" s="41"/>
      <c r="AA1876" s="41"/>
      <c r="AB1876" s="41"/>
      <c r="AC1876" s="41"/>
      <c r="AD1876" s="41"/>
      <c r="AE1876" s="41"/>
      <c r="AT1876" s="20" t="s">
        <v>154</v>
      </c>
      <c r="AU1876" s="20" t="s">
        <v>85</v>
      </c>
    </row>
    <row r="1877" s="13" customFormat="1">
      <c r="A1877" s="13"/>
      <c r="B1877" s="225"/>
      <c r="C1877" s="226"/>
      <c r="D1877" s="227" t="s">
        <v>156</v>
      </c>
      <c r="E1877" s="228" t="s">
        <v>19</v>
      </c>
      <c r="F1877" s="229" t="s">
        <v>279</v>
      </c>
      <c r="G1877" s="226"/>
      <c r="H1877" s="228" t="s">
        <v>19</v>
      </c>
      <c r="I1877" s="230"/>
      <c r="J1877" s="226"/>
      <c r="K1877" s="226"/>
      <c r="L1877" s="231"/>
      <c r="M1877" s="232"/>
      <c r="N1877" s="233"/>
      <c r="O1877" s="233"/>
      <c r="P1877" s="233"/>
      <c r="Q1877" s="233"/>
      <c r="R1877" s="233"/>
      <c r="S1877" s="233"/>
      <c r="T1877" s="234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5" t="s">
        <v>156</v>
      </c>
      <c r="AU1877" s="235" t="s">
        <v>85</v>
      </c>
      <c r="AV1877" s="13" t="s">
        <v>83</v>
      </c>
      <c r="AW1877" s="13" t="s">
        <v>37</v>
      </c>
      <c r="AX1877" s="13" t="s">
        <v>75</v>
      </c>
      <c r="AY1877" s="235" t="s">
        <v>145</v>
      </c>
    </row>
    <row r="1878" s="13" customFormat="1">
      <c r="A1878" s="13"/>
      <c r="B1878" s="225"/>
      <c r="C1878" s="226"/>
      <c r="D1878" s="227" t="s">
        <v>156</v>
      </c>
      <c r="E1878" s="228" t="s">
        <v>19</v>
      </c>
      <c r="F1878" s="229" t="s">
        <v>280</v>
      </c>
      <c r="G1878" s="226"/>
      <c r="H1878" s="228" t="s">
        <v>19</v>
      </c>
      <c r="I1878" s="230"/>
      <c r="J1878" s="226"/>
      <c r="K1878" s="226"/>
      <c r="L1878" s="231"/>
      <c r="M1878" s="232"/>
      <c r="N1878" s="233"/>
      <c r="O1878" s="233"/>
      <c r="P1878" s="233"/>
      <c r="Q1878" s="233"/>
      <c r="R1878" s="233"/>
      <c r="S1878" s="233"/>
      <c r="T1878" s="234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5" t="s">
        <v>156</v>
      </c>
      <c r="AU1878" s="235" t="s">
        <v>85</v>
      </c>
      <c r="AV1878" s="13" t="s">
        <v>83</v>
      </c>
      <c r="AW1878" s="13" t="s">
        <v>37</v>
      </c>
      <c r="AX1878" s="13" t="s">
        <v>75</v>
      </c>
      <c r="AY1878" s="235" t="s">
        <v>145</v>
      </c>
    </row>
    <row r="1879" s="14" customFormat="1">
      <c r="A1879" s="14"/>
      <c r="B1879" s="236"/>
      <c r="C1879" s="237"/>
      <c r="D1879" s="227" t="s">
        <v>156</v>
      </c>
      <c r="E1879" s="238" t="s">
        <v>19</v>
      </c>
      <c r="F1879" s="239" t="s">
        <v>2168</v>
      </c>
      <c r="G1879" s="237"/>
      <c r="H1879" s="240">
        <v>3.536</v>
      </c>
      <c r="I1879" s="241"/>
      <c r="J1879" s="237"/>
      <c r="K1879" s="237"/>
      <c r="L1879" s="242"/>
      <c r="M1879" s="243"/>
      <c r="N1879" s="244"/>
      <c r="O1879" s="244"/>
      <c r="P1879" s="244"/>
      <c r="Q1879" s="244"/>
      <c r="R1879" s="244"/>
      <c r="S1879" s="244"/>
      <c r="T1879" s="245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46" t="s">
        <v>156</v>
      </c>
      <c r="AU1879" s="246" t="s">
        <v>85</v>
      </c>
      <c r="AV1879" s="14" t="s">
        <v>85</v>
      </c>
      <c r="AW1879" s="14" t="s">
        <v>37</v>
      </c>
      <c r="AX1879" s="14" t="s">
        <v>75</v>
      </c>
      <c r="AY1879" s="246" t="s">
        <v>145</v>
      </c>
    </row>
    <row r="1880" s="16" customFormat="1">
      <c r="A1880" s="16"/>
      <c r="B1880" s="258"/>
      <c r="C1880" s="259"/>
      <c r="D1880" s="227" t="s">
        <v>156</v>
      </c>
      <c r="E1880" s="260" t="s">
        <v>19</v>
      </c>
      <c r="F1880" s="261" t="s">
        <v>166</v>
      </c>
      <c r="G1880" s="259"/>
      <c r="H1880" s="262">
        <v>3.536</v>
      </c>
      <c r="I1880" s="263"/>
      <c r="J1880" s="259"/>
      <c r="K1880" s="259"/>
      <c r="L1880" s="264"/>
      <c r="M1880" s="265"/>
      <c r="N1880" s="266"/>
      <c r="O1880" s="266"/>
      <c r="P1880" s="266"/>
      <c r="Q1880" s="266"/>
      <c r="R1880" s="266"/>
      <c r="S1880" s="266"/>
      <c r="T1880" s="267"/>
      <c r="U1880" s="16"/>
      <c r="V1880" s="16"/>
      <c r="W1880" s="16"/>
      <c r="X1880" s="16"/>
      <c r="Y1880" s="16"/>
      <c r="Z1880" s="16"/>
      <c r="AA1880" s="16"/>
      <c r="AB1880" s="16"/>
      <c r="AC1880" s="16"/>
      <c r="AD1880" s="16"/>
      <c r="AE1880" s="16"/>
      <c r="AT1880" s="268" t="s">
        <v>156</v>
      </c>
      <c r="AU1880" s="268" t="s">
        <v>85</v>
      </c>
      <c r="AV1880" s="16" t="s">
        <v>152</v>
      </c>
      <c r="AW1880" s="16" t="s">
        <v>37</v>
      </c>
      <c r="AX1880" s="16" t="s">
        <v>83</v>
      </c>
      <c r="AY1880" s="268" t="s">
        <v>145</v>
      </c>
    </row>
    <row r="1881" s="12" customFormat="1" ht="22.8" customHeight="1">
      <c r="A1881" s="12"/>
      <c r="B1881" s="191"/>
      <c r="C1881" s="192"/>
      <c r="D1881" s="193" t="s">
        <v>74</v>
      </c>
      <c r="E1881" s="205" t="s">
        <v>2169</v>
      </c>
      <c r="F1881" s="205" t="s">
        <v>2170</v>
      </c>
      <c r="G1881" s="192"/>
      <c r="H1881" s="192"/>
      <c r="I1881" s="195"/>
      <c r="J1881" s="206">
        <f>BK1881</f>
        <v>0</v>
      </c>
      <c r="K1881" s="192"/>
      <c r="L1881" s="197"/>
      <c r="M1881" s="198"/>
      <c r="N1881" s="199"/>
      <c r="O1881" s="199"/>
      <c r="P1881" s="200">
        <f>SUM(P1882:P1962)</f>
        <v>0</v>
      </c>
      <c r="Q1881" s="199"/>
      <c r="R1881" s="200">
        <f>SUM(R1882:R1962)</f>
        <v>0.87612279999999987</v>
      </c>
      <c r="S1881" s="199"/>
      <c r="T1881" s="201">
        <f>SUM(T1882:T1962)</f>
        <v>0.10392037</v>
      </c>
      <c r="U1881" s="12"/>
      <c r="V1881" s="12"/>
      <c r="W1881" s="12"/>
      <c r="X1881" s="12"/>
      <c r="Y1881" s="12"/>
      <c r="Z1881" s="12"/>
      <c r="AA1881" s="12"/>
      <c r="AB1881" s="12"/>
      <c r="AC1881" s="12"/>
      <c r="AD1881" s="12"/>
      <c r="AE1881" s="12"/>
      <c r="AR1881" s="202" t="s">
        <v>85</v>
      </c>
      <c r="AT1881" s="203" t="s">
        <v>74</v>
      </c>
      <c r="AU1881" s="203" t="s">
        <v>83</v>
      </c>
      <c r="AY1881" s="202" t="s">
        <v>145</v>
      </c>
      <c r="BK1881" s="204">
        <f>SUM(BK1882:BK1962)</f>
        <v>0</v>
      </c>
    </row>
    <row r="1882" s="2" customFormat="1" ht="16.5" customHeight="1">
      <c r="A1882" s="41"/>
      <c r="B1882" s="42"/>
      <c r="C1882" s="207" t="s">
        <v>2171</v>
      </c>
      <c r="D1882" s="207" t="s">
        <v>147</v>
      </c>
      <c r="E1882" s="208" t="s">
        <v>2172</v>
      </c>
      <c r="F1882" s="209" t="s">
        <v>2173</v>
      </c>
      <c r="G1882" s="210" t="s">
        <v>231</v>
      </c>
      <c r="H1882" s="211">
        <v>335.22699999999998</v>
      </c>
      <c r="I1882" s="212"/>
      <c r="J1882" s="213">
        <f>ROUND(I1882*H1882,2)</f>
        <v>0</v>
      </c>
      <c r="K1882" s="209" t="s">
        <v>151</v>
      </c>
      <c r="L1882" s="47"/>
      <c r="M1882" s="214" t="s">
        <v>19</v>
      </c>
      <c r="N1882" s="215" t="s">
        <v>46</v>
      </c>
      <c r="O1882" s="87"/>
      <c r="P1882" s="216">
        <f>O1882*H1882</f>
        <v>0</v>
      </c>
      <c r="Q1882" s="216">
        <v>0.001</v>
      </c>
      <c r="R1882" s="216">
        <f>Q1882*H1882</f>
        <v>0.335227</v>
      </c>
      <c r="S1882" s="216">
        <v>0.00031</v>
      </c>
      <c r="T1882" s="217">
        <f>S1882*H1882</f>
        <v>0.10392037</v>
      </c>
      <c r="U1882" s="41"/>
      <c r="V1882" s="41"/>
      <c r="W1882" s="41"/>
      <c r="X1882" s="41"/>
      <c r="Y1882" s="41"/>
      <c r="Z1882" s="41"/>
      <c r="AA1882" s="41"/>
      <c r="AB1882" s="41"/>
      <c r="AC1882" s="41"/>
      <c r="AD1882" s="41"/>
      <c r="AE1882" s="41"/>
      <c r="AR1882" s="218" t="s">
        <v>261</v>
      </c>
      <c r="AT1882" s="218" t="s">
        <v>147</v>
      </c>
      <c r="AU1882" s="218" t="s">
        <v>85</v>
      </c>
      <c r="AY1882" s="20" t="s">
        <v>145</v>
      </c>
      <c r="BE1882" s="219">
        <f>IF(N1882="základní",J1882,0)</f>
        <v>0</v>
      </c>
      <c r="BF1882" s="219">
        <f>IF(N1882="snížená",J1882,0)</f>
        <v>0</v>
      </c>
      <c r="BG1882" s="219">
        <f>IF(N1882="zákl. přenesená",J1882,0)</f>
        <v>0</v>
      </c>
      <c r="BH1882" s="219">
        <f>IF(N1882="sníž. přenesená",J1882,0)</f>
        <v>0</v>
      </c>
      <c r="BI1882" s="219">
        <f>IF(N1882="nulová",J1882,0)</f>
        <v>0</v>
      </c>
      <c r="BJ1882" s="20" t="s">
        <v>83</v>
      </c>
      <c r="BK1882" s="219">
        <f>ROUND(I1882*H1882,2)</f>
        <v>0</v>
      </c>
      <c r="BL1882" s="20" t="s">
        <v>261</v>
      </c>
      <c r="BM1882" s="218" t="s">
        <v>2174</v>
      </c>
    </row>
    <row r="1883" s="2" customFormat="1">
      <c r="A1883" s="41"/>
      <c r="B1883" s="42"/>
      <c r="C1883" s="43"/>
      <c r="D1883" s="220" t="s">
        <v>154</v>
      </c>
      <c r="E1883" s="43"/>
      <c r="F1883" s="221" t="s">
        <v>2175</v>
      </c>
      <c r="G1883" s="43"/>
      <c r="H1883" s="43"/>
      <c r="I1883" s="222"/>
      <c r="J1883" s="43"/>
      <c r="K1883" s="43"/>
      <c r="L1883" s="47"/>
      <c r="M1883" s="223"/>
      <c r="N1883" s="224"/>
      <c r="O1883" s="87"/>
      <c r="P1883" s="87"/>
      <c r="Q1883" s="87"/>
      <c r="R1883" s="87"/>
      <c r="S1883" s="87"/>
      <c r="T1883" s="88"/>
      <c r="U1883" s="41"/>
      <c r="V1883" s="41"/>
      <c r="W1883" s="41"/>
      <c r="X1883" s="41"/>
      <c r="Y1883" s="41"/>
      <c r="Z1883" s="41"/>
      <c r="AA1883" s="41"/>
      <c r="AB1883" s="41"/>
      <c r="AC1883" s="41"/>
      <c r="AD1883" s="41"/>
      <c r="AE1883" s="41"/>
      <c r="AT1883" s="20" t="s">
        <v>154</v>
      </c>
      <c r="AU1883" s="20" t="s">
        <v>85</v>
      </c>
    </row>
    <row r="1884" s="13" customFormat="1">
      <c r="A1884" s="13"/>
      <c r="B1884" s="225"/>
      <c r="C1884" s="226"/>
      <c r="D1884" s="227" t="s">
        <v>156</v>
      </c>
      <c r="E1884" s="228" t="s">
        <v>19</v>
      </c>
      <c r="F1884" s="229" t="s">
        <v>2176</v>
      </c>
      <c r="G1884" s="226"/>
      <c r="H1884" s="228" t="s">
        <v>19</v>
      </c>
      <c r="I1884" s="230"/>
      <c r="J1884" s="226"/>
      <c r="K1884" s="226"/>
      <c r="L1884" s="231"/>
      <c r="M1884" s="232"/>
      <c r="N1884" s="233"/>
      <c r="O1884" s="233"/>
      <c r="P1884" s="233"/>
      <c r="Q1884" s="233"/>
      <c r="R1884" s="233"/>
      <c r="S1884" s="233"/>
      <c r="T1884" s="234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35" t="s">
        <v>156</v>
      </c>
      <c r="AU1884" s="235" t="s">
        <v>85</v>
      </c>
      <c r="AV1884" s="13" t="s">
        <v>83</v>
      </c>
      <c r="AW1884" s="13" t="s">
        <v>37</v>
      </c>
      <c r="AX1884" s="13" t="s">
        <v>75</v>
      </c>
      <c r="AY1884" s="235" t="s">
        <v>145</v>
      </c>
    </row>
    <row r="1885" s="14" customFormat="1">
      <c r="A1885" s="14"/>
      <c r="B1885" s="236"/>
      <c r="C1885" s="237"/>
      <c r="D1885" s="227" t="s">
        <v>156</v>
      </c>
      <c r="E1885" s="238" t="s">
        <v>19</v>
      </c>
      <c r="F1885" s="239" t="s">
        <v>367</v>
      </c>
      <c r="G1885" s="237"/>
      <c r="H1885" s="240">
        <v>96.659999999999997</v>
      </c>
      <c r="I1885" s="241"/>
      <c r="J1885" s="237"/>
      <c r="K1885" s="237"/>
      <c r="L1885" s="242"/>
      <c r="M1885" s="243"/>
      <c r="N1885" s="244"/>
      <c r="O1885" s="244"/>
      <c r="P1885" s="244"/>
      <c r="Q1885" s="244"/>
      <c r="R1885" s="244"/>
      <c r="S1885" s="244"/>
      <c r="T1885" s="245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46" t="s">
        <v>156</v>
      </c>
      <c r="AU1885" s="246" t="s">
        <v>85</v>
      </c>
      <c r="AV1885" s="14" t="s">
        <v>85</v>
      </c>
      <c r="AW1885" s="14" t="s">
        <v>37</v>
      </c>
      <c r="AX1885" s="14" t="s">
        <v>75</v>
      </c>
      <c r="AY1885" s="246" t="s">
        <v>145</v>
      </c>
    </row>
    <row r="1886" s="14" customFormat="1">
      <c r="A1886" s="14"/>
      <c r="B1886" s="236"/>
      <c r="C1886" s="237"/>
      <c r="D1886" s="227" t="s">
        <v>156</v>
      </c>
      <c r="E1886" s="238" t="s">
        <v>19</v>
      </c>
      <c r="F1886" s="239" t="s">
        <v>368</v>
      </c>
      <c r="G1886" s="237"/>
      <c r="H1886" s="240">
        <v>162</v>
      </c>
      <c r="I1886" s="241"/>
      <c r="J1886" s="237"/>
      <c r="K1886" s="237"/>
      <c r="L1886" s="242"/>
      <c r="M1886" s="243"/>
      <c r="N1886" s="244"/>
      <c r="O1886" s="244"/>
      <c r="P1886" s="244"/>
      <c r="Q1886" s="244"/>
      <c r="R1886" s="244"/>
      <c r="S1886" s="244"/>
      <c r="T1886" s="245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46" t="s">
        <v>156</v>
      </c>
      <c r="AU1886" s="246" t="s">
        <v>85</v>
      </c>
      <c r="AV1886" s="14" t="s">
        <v>85</v>
      </c>
      <c r="AW1886" s="14" t="s">
        <v>37</v>
      </c>
      <c r="AX1886" s="14" t="s">
        <v>75</v>
      </c>
      <c r="AY1886" s="246" t="s">
        <v>145</v>
      </c>
    </row>
    <row r="1887" s="14" customFormat="1">
      <c r="A1887" s="14"/>
      <c r="B1887" s="236"/>
      <c r="C1887" s="237"/>
      <c r="D1887" s="227" t="s">
        <v>156</v>
      </c>
      <c r="E1887" s="238" t="s">
        <v>19</v>
      </c>
      <c r="F1887" s="239" t="s">
        <v>369</v>
      </c>
      <c r="G1887" s="237"/>
      <c r="H1887" s="240">
        <v>97.739999999999995</v>
      </c>
      <c r="I1887" s="241"/>
      <c r="J1887" s="237"/>
      <c r="K1887" s="237"/>
      <c r="L1887" s="242"/>
      <c r="M1887" s="243"/>
      <c r="N1887" s="244"/>
      <c r="O1887" s="244"/>
      <c r="P1887" s="244"/>
      <c r="Q1887" s="244"/>
      <c r="R1887" s="244"/>
      <c r="S1887" s="244"/>
      <c r="T1887" s="245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46" t="s">
        <v>156</v>
      </c>
      <c r="AU1887" s="246" t="s">
        <v>85</v>
      </c>
      <c r="AV1887" s="14" t="s">
        <v>85</v>
      </c>
      <c r="AW1887" s="14" t="s">
        <v>37</v>
      </c>
      <c r="AX1887" s="14" t="s">
        <v>75</v>
      </c>
      <c r="AY1887" s="246" t="s">
        <v>145</v>
      </c>
    </row>
    <row r="1888" s="15" customFormat="1">
      <c r="A1888" s="15"/>
      <c r="B1888" s="247"/>
      <c r="C1888" s="248"/>
      <c r="D1888" s="227" t="s">
        <v>156</v>
      </c>
      <c r="E1888" s="249" t="s">
        <v>19</v>
      </c>
      <c r="F1888" s="250" t="s">
        <v>161</v>
      </c>
      <c r="G1888" s="248"/>
      <c r="H1888" s="251">
        <v>356.39999999999998</v>
      </c>
      <c r="I1888" s="252"/>
      <c r="J1888" s="248"/>
      <c r="K1888" s="248"/>
      <c r="L1888" s="253"/>
      <c r="M1888" s="254"/>
      <c r="N1888" s="255"/>
      <c r="O1888" s="255"/>
      <c r="P1888" s="255"/>
      <c r="Q1888" s="255"/>
      <c r="R1888" s="255"/>
      <c r="S1888" s="255"/>
      <c r="T1888" s="256"/>
      <c r="U1888" s="15"/>
      <c r="V1888" s="15"/>
      <c r="W1888" s="15"/>
      <c r="X1888" s="15"/>
      <c r="Y1888" s="15"/>
      <c r="Z1888" s="15"/>
      <c r="AA1888" s="15"/>
      <c r="AB1888" s="15"/>
      <c r="AC1888" s="15"/>
      <c r="AD1888" s="15"/>
      <c r="AE1888" s="15"/>
      <c r="AT1888" s="257" t="s">
        <v>156</v>
      </c>
      <c r="AU1888" s="257" t="s">
        <v>85</v>
      </c>
      <c r="AV1888" s="15" t="s">
        <v>162</v>
      </c>
      <c r="AW1888" s="15" t="s">
        <v>37</v>
      </c>
      <c r="AX1888" s="15" t="s">
        <v>75</v>
      </c>
      <c r="AY1888" s="257" t="s">
        <v>145</v>
      </c>
    </row>
    <row r="1889" s="13" customFormat="1">
      <c r="A1889" s="13"/>
      <c r="B1889" s="225"/>
      <c r="C1889" s="226"/>
      <c r="D1889" s="227" t="s">
        <v>156</v>
      </c>
      <c r="E1889" s="228" t="s">
        <v>19</v>
      </c>
      <c r="F1889" s="229" t="s">
        <v>2177</v>
      </c>
      <c r="G1889" s="226"/>
      <c r="H1889" s="228" t="s">
        <v>19</v>
      </c>
      <c r="I1889" s="230"/>
      <c r="J1889" s="226"/>
      <c r="K1889" s="226"/>
      <c r="L1889" s="231"/>
      <c r="M1889" s="232"/>
      <c r="N1889" s="233"/>
      <c r="O1889" s="233"/>
      <c r="P1889" s="233"/>
      <c r="Q1889" s="233"/>
      <c r="R1889" s="233"/>
      <c r="S1889" s="233"/>
      <c r="T1889" s="234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5" t="s">
        <v>156</v>
      </c>
      <c r="AU1889" s="235" t="s">
        <v>85</v>
      </c>
      <c r="AV1889" s="13" t="s">
        <v>83</v>
      </c>
      <c r="AW1889" s="13" t="s">
        <v>37</v>
      </c>
      <c r="AX1889" s="13" t="s">
        <v>75</v>
      </c>
      <c r="AY1889" s="235" t="s">
        <v>145</v>
      </c>
    </row>
    <row r="1890" s="13" customFormat="1">
      <c r="A1890" s="13"/>
      <c r="B1890" s="225"/>
      <c r="C1890" s="226"/>
      <c r="D1890" s="227" t="s">
        <v>156</v>
      </c>
      <c r="E1890" s="228" t="s">
        <v>19</v>
      </c>
      <c r="F1890" s="229" t="s">
        <v>2178</v>
      </c>
      <c r="G1890" s="226"/>
      <c r="H1890" s="228" t="s">
        <v>19</v>
      </c>
      <c r="I1890" s="230"/>
      <c r="J1890" s="226"/>
      <c r="K1890" s="226"/>
      <c r="L1890" s="231"/>
      <c r="M1890" s="232"/>
      <c r="N1890" s="233"/>
      <c r="O1890" s="233"/>
      <c r="P1890" s="233"/>
      <c r="Q1890" s="233"/>
      <c r="R1890" s="233"/>
      <c r="S1890" s="233"/>
      <c r="T1890" s="234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5" t="s">
        <v>156</v>
      </c>
      <c r="AU1890" s="235" t="s">
        <v>85</v>
      </c>
      <c r="AV1890" s="13" t="s">
        <v>83</v>
      </c>
      <c r="AW1890" s="13" t="s">
        <v>37</v>
      </c>
      <c r="AX1890" s="13" t="s">
        <v>75</v>
      </c>
      <c r="AY1890" s="235" t="s">
        <v>145</v>
      </c>
    </row>
    <row r="1891" s="14" customFormat="1">
      <c r="A1891" s="14"/>
      <c r="B1891" s="236"/>
      <c r="C1891" s="237"/>
      <c r="D1891" s="227" t="s">
        <v>156</v>
      </c>
      <c r="E1891" s="238" t="s">
        <v>19</v>
      </c>
      <c r="F1891" s="239" t="s">
        <v>2179</v>
      </c>
      <c r="G1891" s="237"/>
      <c r="H1891" s="240">
        <v>249.47999999999999</v>
      </c>
      <c r="I1891" s="241"/>
      <c r="J1891" s="237"/>
      <c r="K1891" s="237"/>
      <c r="L1891" s="242"/>
      <c r="M1891" s="243"/>
      <c r="N1891" s="244"/>
      <c r="O1891" s="244"/>
      <c r="P1891" s="244"/>
      <c r="Q1891" s="244"/>
      <c r="R1891" s="244"/>
      <c r="S1891" s="244"/>
      <c r="T1891" s="245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46" t="s">
        <v>156</v>
      </c>
      <c r="AU1891" s="246" t="s">
        <v>85</v>
      </c>
      <c r="AV1891" s="14" t="s">
        <v>85</v>
      </c>
      <c r="AW1891" s="14" t="s">
        <v>37</v>
      </c>
      <c r="AX1891" s="14" t="s">
        <v>75</v>
      </c>
      <c r="AY1891" s="246" t="s">
        <v>145</v>
      </c>
    </row>
    <row r="1892" s="15" customFormat="1">
      <c r="A1892" s="15"/>
      <c r="B1892" s="247"/>
      <c r="C1892" s="248"/>
      <c r="D1892" s="227" t="s">
        <v>156</v>
      </c>
      <c r="E1892" s="249" t="s">
        <v>19</v>
      </c>
      <c r="F1892" s="250" t="s">
        <v>161</v>
      </c>
      <c r="G1892" s="248"/>
      <c r="H1892" s="251">
        <v>249.47999999999999</v>
      </c>
      <c r="I1892" s="252"/>
      <c r="J1892" s="248"/>
      <c r="K1892" s="248"/>
      <c r="L1892" s="253"/>
      <c r="M1892" s="254"/>
      <c r="N1892" s="255"/>
      <c r="O1892" s="255"/>
      <c r="P1892" s="255"/>
      <c r="Q1892" s="255"/>
      <c r="R1892" s="255"/>
      <c r="S1892" s="255"/>
      <c r="T1892" s="256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15"/>
      <c r="AT1892" s="257" t="s">
        <v>156</v>
      </c>
      <c r="AU1892" s="257" t="s">
        <v>85</v>
      </c>
      <c r="AV1892" s="15" t="s">
        <v>162</v>
      </c>
      <c r="AW1892" s="15" t="s">
        <v>37</v>
      </c>
      <c r="AX1892" s="15" t="s">
        <v>75</v>
      </c>
      <c r="AY1892" s="257" t="s">
        <v>145</v>
      </c>
    </row>
    <row r="1893" s="13" customFormat="1">
      <c r="A1893" s="13"/>
      <c r="B1893" s="225"/>
      <c r="C1893" s="226"/>
      <c r="D1893" s="227" t="s">
        <v>156</v>
      </c>
      <c r="E1893" s="228" t="s">
        <v>19</v>
      </c>
      <c r="F1893" s="229" t="s">
        <v>334</v>
      </c>
      <c r="G1893" s="226"/>
      <c r="H1893" s="228" t="s">
        <v>19</v>
      </c>
      <c r="I1893" s="230"/>
      <c r="J1893" s="226"/>
      <c r="K1893" s="226"/>
      <c r="L1893" s="231"/>
      <c r="M1893" s="232"/>
      <c r="N1893" s="233"/>
      <c r="O1893" s="233"/>
      <c r="P1893" s="233"/>
      <c r="Q1893" s="233"/>
      <c r="R1893" s="233"/>
      <c r="S1893" s="233"/>
      <c r="T1893" s="234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5" t="s">
        <v>156</v>
      </c>
      <c r="AU1893" s="235" t="s">
        <v>85</v>
      </c>
      <c r="AV1893" s="13" t="s">
        <v>83</v>
      </c>
      <c r="AW1893" s="13" t="s">
        <v>37</v>
      </c>
      <c r="AX1893" s="13" t="s">
        <v>75</v>
      </c>
      <c r="AY1893" s="235" t="s">
        <v>145</v>
      </c>
    </row>
    <row r="1894" s="13" customFormat="1">
      <c r="A1894" s="13"/>
      <c r="B1894" s="225"/>
      <c r="C1894" s="226"/>
      <c r="D1894" s="227" t="s">
        <v>156</v>
      </c>
      <c r="E1894" s="228" t="s">
        <v>19</v>
      </c>
      <c r="F1894" s="229" t="s">
        <v>157</v>
      </c>
      <c r="G1894" s="226"/>
      <c r="H1894" s="228" t="s">
        <v>19</v>
      </c>
      <c r="I1894" s="230"/>
      <c r="J1894" s="226"/>
      <c r="K1894" s="226"/>
      <c r="L1894" s="231"/>
      <c r="M1894" s="232"/>
      <c r="N1894" s="233"/>
      <c r="O1894" s="233"/>
      <c r="P1894" s="233"/>
      <c r="Q1894" s="233"/>
      <c r="R1894" s="233"/>
      <c r="S1894" s="233"/>
      <c r="T1894" s="234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35" t="s">
        <v>156</v>
      </c>
      <c r="AU1894" s="235" t="s">
        <v>85</v>
      </c>
      <c r="AV1894" s="13" t="s">
        <v>83</v>
      </c>
      <c r="AW1894" s="13" t="s">
        <v>37</v>
      </c>
      <c r="AX1894" s="13" t="s">
        <v>75</v>
      </c>
      <c r="AY1894" s="235" t="s">
        <v>145</v>
      </c>
    </row>
    <row r="1895" s="14" customFormat="1">
      <c r="A1895" s="14"/>
      <c r="B1895" s="236"/>
      <c r="C1895" s="237"/>
      <c r="D1895" s="227" t="s">
        <v>156</v>
      </c>
      <c r="E1895" s="238" t="s">
        <v>19</v>
      </c>
      <c r="F1895" s="239" t="s">
        <v>335</v>
      </c>
      <c r="G1895" s="237"/>
      <c r="H1895" s="240">
        <v>41.700000000000003</v>
      </c>
      <c r="I1895" s="241"/>
      <c r="J1895" s="237"/>
      <c r="K1895" s="237"/>
      <c r="L1895" s="242"/>
      <c r="M1895" s="243"/>
      <c r="N1895" s="244"/>
      <c r="O1895" s="244"/>
      <c r="P1895" s="244"/>
      <c r="Q1895" s="244"/>
      <c r="R1895" s="244"/>
      <c r="S1895" s="244"/>
      <c r="T1895" s="245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46" t="s">
        <v>156</v>
      </c>
      <c r="AU1895" s="246" t="s">
        <v>85</v>
      </c>
      <c r="AV1895" s="14" t="s">
        <v>85</v>
      </c>
      <c r="AW1895" s="14" t="s">
        <v>37</v>
      </c>
      <c r="AX1895" s="14" t="s">
        <v>75</v>
      </c>
      <c r="AY1895" s="246" t="s">
        <v>145</v>
      </c>
    </row>
    <row r="1896" s="14" customFormat="1">
      <c r="A1896" s="14"/>
      <c r="B1896" s="236"/>
      <c r="C1896" s="237"/>
      <c r="D1896" s="227" t="s">
        <v>156</v>
      </c>
      <c r="E1896" s="238" t="s">
        <v>19</v>
      </c>
      <c r="F1896" s="239" t="s">
        <v>521</v>
      </c>
      <c r="G1896" s="237"/>
      <c r="H1896" s="240">
        <v>71.495000000000005</v>
      </c>
      <c r="I1896" s="241"/>
      <c r="J1896" s="237"/>
      <c r="K1896" s="237"/>
      <c r="L1896" s="242"/>
      <c r="M1896" s="243"/>
      <c r="N1896" s="244"/>
      <c r="O1896" s="244"/>
      <c r="P1896" s="244"/>
      <c r="Q1896" s="244"/>
      <c r="R1896" s="244"/>
      <c r="S1896" s="244"/>
      <c r="T1896" s="245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46" t="s">
        <v>156</v>
      </c>
      <c r="AU1896" s="246" t="s">
        <v>85</v>
      </c>
      <c r="AV1896" s="14" t="s">
        <v>85</v>
      </c>
      <c r="AW1896" s="14" t="s">
        <v>37</v>
      </c>
      <c r="AX1896" s="14" t="s">
        <v>75</v>
      </c>
      <c r="AY1896" s="246" t="s">
        <v>145</v>
      </c>
    </row>
    <row r="1897" s="13" customFormat="1">
      <c r="A1897" s="13"/>
      <c r="B1897" s="225"/>
      <c r="C1897" s="226"/>
      <c r="D1897" s="227" t="s">
        <v>156</v>
      </c>
      <c r="E1897" s="228" t="s">
        <v>19</v>
      </c>
      <c r="F1897" s="229" t="s">
        <v>163</v>
      </c>
      <c r="G1897" s="226"/>
      <c r="H1897" s="228" t="s">
        <v>19</v>
      </c>
      <c r="I1897" s="230"/>
      <c r="J1897" s="226"/>
      <c r="K1897" s="226"/>
      <c r="L1897" s="231"/>
      <c r="M1897" s="232"/>
      <c r="N1897" s="233"/>
      <c r="O1897" s="233"/>
      <c r="P1897" s="233"/>
      <c r="Q1897" s="233"/>
      <c r="R1897" s="233"/>
      <c r="S1897" s="233"/>
      <c r="T1897" s="234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5" t="s">
        <v>156</v>
      </c>
      <c r="AU1897" s="235" t="s">
        <v>85</v>
      </c>
      <c r="AV1897" s="13" t="s">
        <v>83</v>
      </c>
      <c r="AW1897" s="13" t="s">
        <v>37</v>
      </c>
      <c r="AX1897" s="13" t="s">
        <v>75</v>
      </c>
      <c r="AY1897" s="235" t="s">
        <v>145</v>
      </c>
    </row>
    <row r="1898" s="14" customFormat="1">
      <c r="A1898" s="14"/>
      <c r="B1898" s="236"/>
      <c r="C1898" s="237"/>
      <c r="D1898" s="227" t="s">
        <v>156</v>
      </c>
      <c r="E1898" s="238" t="s">
        <v>19</v>
      </c>
      <c r="F1898" s="239" t="s">
        <v>236</v>
      </c>
      <c r="G1898" s="237"/>
      <c r="H1898" s="240">
        <v>9.3000000000000007</v>
      </c>
      <c r="I1898" s="241"/>
      <c r="J1898" s="237"/>
      <c r="K1898" s="237"/>
      <c r="L1898" s="242"/>
      <c r="M1898" s="243"/>
      <c r="N1898" s="244"/>
      <c r="O1898" s="244"/>
      <c r="P1898" s="244"/>
      <c r="Q1898" s="244"/>
      <c r="R1898" s="244"/>
      <c r="S1898" s="244"/>
      <c r="T1898" s="245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46" t="s">
        <v>156</v>
      </c>
      <c r="AU1898" s="246" t="s">
        <v>85</v>
      </c>
      <c r="AV1898" s="14" t="s">
        <v>85</v>
      </c>
      <c r="AW1898" s="14" t="s">
        <v>37</v>
      </c>
      <c r="AX1898" s="14" t="s">
        <v>75</v>
      </c>
      <c r="AY1898" s="246" t="s">
        <v>145</v>
      </c>
    </row>
    <row r="1899" s="15" customFormat="1">
      <c r="A1899" s="15"/>
      <c r="B1899" s="247"/>
      <c r="C1899" s="248"/>
      <c r="D1899" s="227" t="s">
        <v>156</v>
      </c>
      <c r="E1899" s="249" t="s">
        <v>19</v>
      </c>
      <c r="F1899" s="250" t="s">
        <v>161</v>
      </c>
      <c r="G1899" s="248"/>
      <c r="H1899" s="251">
        <v>122.49500000000001</v>
      </c>
      <c r="I1899" s="252"/>
      <c r="J1899" s="248"/>
      <c r="K1899" s="248"/>
      <c r="L1899" s="253"/>
      <c r="M1899" s="254"/>
      <c r="N1899" s="255"/>
      <c r="O1899" s="255"/>
      <c r="P1899" s="255"/>
      <c r="Q1899" s="255"/>
      <c r="R1899" s="255"/>
      <c r="S1899" s="255"/>
      <c r="T1899" s="256"/>
      <c r="U1899" s="15"/>
      <c r="V1899" s="15"/>
      <c r="W1899" s="15"/>
      <c r="X1899" s="15"/>
      <c r="Y1899" s="15"/>
      <c r="Z1899" s="15"/>
      <c r="AA1899" s="15"/>
      <c r="AB1899" s="15"/>
      <c r="AC1899" s="15"/>
      <c r="AD1899" s="15"/>
      <c r="AE1899" s="15"/>
      <c r="AT1899" s="257" t="s">
        <v>156</v>
      </c>
      <c r="AU1899" s="257" t="s">
        <v>85</v>
      </c>
      <c r="AV1899" s="15" t="s">
        <v>162</v>
      </c>
      <c r="AW1899" s="15" t="s">
        <v>37</v>
      </c>
      <c r="AX1899" s="15" t="s">
        <v>75</v>
      </c>
      <c r="AY1899" s="257" t="s">
        <v>145</v>
      </c>
    </row>
    <row r="1900" s="13" customFormat="1">
      <c r="A1900" s="13"/>
      <c r="B1900" s="225"/>
      <c r="C1900" s="226"/>
      <c r="D1900" s="227" t="s">
        <v>156</v>
      </c>
      <c r="E1900" s="228" t="s">
        <v>19</v>
      </c>
      <c r="F1900" s="229" t="s">
        <v>2177</v>
      </c>
      <c r="G1900" s="226"/>
      <c r="H1900" s="228" t="s">
        <v>19</v>
      </c>
      <c r="I1900" s="230"/>
      <c r="J1900" s="226"/>
      <c r="K1900" s="226"/>
      <c r="L1900" s="231"/>
      <c r="M1900" s="232"/>
      <c r="N1900" s="233"/>
      <c r="O1900" s="233"/>
      <c r="P1900" s="233"/>
      <c r="Q1900" s="233"/>
      <c r="R1900" s="233"/>
      <c r="S1900" s="233"/>
      <c r="T1900" s="234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5" t="s">
        <v>156</v>
      </c>
      <c r="AU1900" s="235" t="s">
        <v>85</v>
      </c>
      <c r="AV1900" s="13" t="s">
        <v>83</v>
      </c>
      <c r="AW1900" s="13" t="s">
        <v>37</v>
      </c>
      <c r="AX1900" s="13" t="s">
        <v>75</v>
      </c>
      <c r="AY1900" s="235" t="s">
        <v>145</v>
      </c>
    </row>
    <row r="1901" s="13" customFormat="1">
      <c r="A1901" s="13"/>
      <c r="B1901" s="225"/>
      <c r="C1901" s="226"/>
      <c r="D1901" s="227" t="s">
        <v>156</v>
      </c>
      <c r="E1901" s="228" t="s">
        <v>19</v>
      </c>
      <c r="F1901" s="229" t="s">
        <v>2178</v>
      </c>
      <c r="G1901" s="226"/>
      <c r="H1901" s="228" t="s">
        <v>19</v>
      </c>
      <c r="I1901" s="230"/>
      <c r="J1901" s="226"/>
      <c r="K1901" s="226"/>
      <c r="L1901" s="231"/>
      <c r="M1901" s="232"/>
      <c r="N1901" s="233"/>
      <c r="O1901" s="233"/>
      <c r="P1901" s="233"/>
      <c r="Q1901" s="233"/>
      <c r="R1901" s="233"/>
      <c r="S1901" s="233"/>
      <c r="T1901" s="234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5" t="s">
        <v>156</v>
      </c>
      <c r="AU1901" s="235" t="s">
        <v>85</v>
      </c>
      <c r="AV1901" s="13" t="s">
        <v>83</v>
      </c>
      <c r="AW1901" s="13" t="s">
        <v>37</v>
      </c>
      <c r="AX1901" s="13" t="s">
        <v>75</v>
      </c>
      <c r="AY1901" s="235" t="s">
        <v>145</v>
      </c>
    </row>
    <row r="1902" s="14" customFormat="1">
      <c r="A1902" s="14"/>
      <c r="B1902" s="236"/>
      <c r="C1902" s="237"/>
      <c r="D1902" s="227" t="s">
        <v>156</v>
      </c>
      <c r="E1902" s="238" t="s">
        <v>19</v>
      </c>
      <c r="F1902" s="239" t="s">
        <v>2180</v>
      </c>
      <c r="G1902" s="237"/>
      <c r="H1902" s="240">
        <v>85.747</v>
      </c>
      <c r="I1902" s="241"/>
      <c r="J1902" s="237"/>
      <c r="K1902" s="237"/>
      <c r="L1902" s="242"/>
      <c r="M1902" s="243"/>
      <c r="N1902" s="244"/>
      <c r="O1902" s="244"/>
      <c r="P1902" s="244"/>
      <c r="Q1902" s="244"/>
      <c r="R1902" s="244"/>
      <c r="S1902" s="244"/>
      <c r="T1902" s="245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46" t="s">
        <v>156</v>
      </c>
      <c r="AU1902" s="246" t="s">
        <v>85</v>
      </c>
      <c r="AV1902" s="14" t="s">
        <v>85</v>
      </c>
      <c r="AW1902" s="14" t="s">
        <v>37</v>
      </c>
      <c r="AX1902" s="14" t="s">
        <v>75</v>
      </c>
      <c r="AY1902" s="246" t="s">
        <v>145</v>
      </c>
    </row>
    <row r="1903" s="15" customFormat="1">
      <c r="A1903" s="15"/>
      <c r="B1903" s="247"/>
      <c r="C1903" s="248"/>
      <c r="D1903" s="227" t="s">
        <v>156</v>
      </c>
      <c r="E1903" s="249" t="s">
        <v>19</v>
      </c>
      <c r="F1903" s="250" t="s">
        <v>161</v>
      </c>
      <c r="G1903" s="248"/>
      <c r="H1903" s="251">
        <v>85.747</v>
      </c>
      <c r="I1903" s="252"/>
      <c r="J1903" s="248"/>
      <c r="K1903" s="248"/>
      <c r="L1903" s="253"/>
      <c r="M1903" s="254"/>
      <c r="N1903" s="255"/>
      <c r="O1903" s="255"/>
      <c r="P1903" s="255"/>
      <c r="Q1903" s="255"/>
      <c r="R1903" s="255"/>
      <c r="S1903" s="255"/>
      <c r="T1903" s="256"/>
      <c r="U1903" s="15"/>
      <c r="V1903" s="15"/>
      <c r="W1903" s="15"/>
      <c r="X1903" s="15"/>
      <c r="Y1903" s="15"/>
      <c r="Z1903" s="15"/>
      <c r="AA1903" s="15"/>
      <c r="AB1903" s="15"/>
      <c r="AC1903" s="15"/>
      <c r="AD1903" s="15"/>
      <c r="AE1903" s="15"/>
      <c r="AT1903" s="257" t="s">
        <v>156</v>
      </c>
      <c r="AU1903" s="257" t="s">
        <v>85</v>
      </c>
      <c r="AV1903" s="15" t="s">
        <v>162</v>
      </c>
      <c r="AW1903" s="15" t="s">
        <v>37</v>
      </c>
      <c r="AX1903" s="15" t="s">
        <v>75</v>
      </c>
      <c r="AY1903" s="257" t="s">
        <v>145</v>
      </c>
    </row>
    <row r="1904" s="14" customFormat="1">
      <c r="A1904" s="14"/>
      <c r="B1904" s="236"/>
      <c r="C1904" s="237"/>
      <c r="D1904" s="227" t="s">
        <v>156</v>
      </c>
      <c r="E1904" s="238" t="s">
        <v>19</v>
      </c>
      <c r="F1904" s="239" t="s">
        <v>2181</v>
      </c>
      <c r="G1904" s="237"/>
      <c r="H1904" s="240">
        <v>335.22699999999998</v>
      </c>
      <c r="I1904" s="241"/>
      <c r="J1904" s="237"/>
      <c r="K1904" s="237"/>
      <c r="L1904" s="242"/>
      <c r="M1904" s="243"/>
      <c r="N1904" s="244"/>
      <c r="O1904" s="244"/>
      <c r="P1904" s="244"/>
      <c r="Q1904" s="244"/>
      <c r="R1904" s="244"/>
      <c r="S1904" s="244"/>
      <c r="T1904" s="245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46" t="s">
        <v>156</v>
      </c>
      <c r="AU1904" s="246" t="s">
        <v>85</v>
      </c>
      <c r="AV1904" s="14" t="s">
        <v>85</v>
      </c>
      <c r="AW1904" s="14" t="s">
        <v>37</v>
      </c>
      <c r="AX1904" s="14" t="s">
        <v>83</v>
      </c>
      <c r="AY1904" s="246" t="s">
        <v>145</v>
      </c>
    </row>
    <row r="1905" s="2" customFormat="1" ht="16.5" customHeight="1">
      <c r="A1905" s="41"/>
      <c r="B1905" s="42"/>
      <c r="C1905" s="207" t="s">
        <v>2182</v>
      </c>
      <c r="D1905" s="207" t="s">
        <v>147</v>
      </c>
      <c r="E1905" s="208" t="s">
        <v>2183</v>
      </c>
      <c r="F1905" s="209" t="s">
        <v>2184</v>
      </c>
      <c r="G1905" s="210" t="s">
        <v>231</v>
      </c>
      <c r="H1905" s="211">
        <v>530.28999999999996</v>
      </c>
      <c r="I1905" s="212"/>
      <c r="J1905" s="213">
        <f>ROUND(I1905*H1905,2)</f>
        <v>0</v>
      </c>
      <c r="K1905" s="209" t="s">
        <v>151</v>
      </c>
      <c r="L1905" s="47"/>
      <c r="M1905" s="214" t="s">
        <v>19</v>
      </c>
      <c r="N1905" s="215" t="s">
        <v>46</v>
      </c>
      <c r="O1905" s="87"/>
      <c r="P1905" s="216">
        <f>O1905*H1905</f>
        <v>0</v>
      </c>
      <c r="Q1905" s="216">
        <v>0.00073999999999999999</v>
      </c>
      <c r="R1905" s="216">
        <f>Q1905*H1905</f>
        <v>0.39241459999999995</v>
      </c>
      <c r="S1905" s="216">
        <v>0</v>
      </c>
      <c r="T1905" s="217">
        <f>S1905*H1905</f>
        <v>0</v>
      </c>
      <c r="U1905" s="41"/>
      <c r="V1905" s="41"/>
      <c r="W1905" s="41"/>
      <c r="X1905" s="41"/>
      <c r="Y1905" s="41"/>
      <c r="Z1905" s="41"/>
      <c r="AA1905" s="41"/>
      <c r="AB1905" s="41"/>
      <c r="AC1905" s="41"/>
      <c r="AD1905" s="41"/>
      <c r="AE1905" s="41"/>
      <c r="AR1905" s="218" t="s">
        <v>261</v>
      </c>
      <c r="AT1905" s="218" t="s">
        <v>147</v>
      </c>
      <c r="AU1905" s="218" t="s">
        <v>85</v>
      </c>
      <c r="AY1905" s="20" t="s">
        <v>145</v>
      </c>
      <c r="BE1905" s="219">
        <f>IF(N1905="základní",J1905,0)</f>
        <v>0</v>
      </c>
      <c r="BF1905" s="219">
        <f>IF(N1905="snížená",J1905,0)</f>
        <v>0</v>
      </c>
      <c r="BG1905" s="219">
        <f>IF(N1905="zákl. přenesená",J1905,0)</f>
        <v>0</v>
      </c>
      <c r="BH1905" s="219">
        <f>IF(N1905="sníž. přenesená",J1905,0)</f>
        <v>0</v>
      </c>
      <c r="BI1905" s="219">
        <f>IF(N1905="nulová",J1905,0)</f>
        <v>0</v>
      </c>
      <c r="BJ1905" s="20" t="s">
        <v>83</v>
      </c>
      <c r="BK1905" s="219">
        <f>ROUND(I1905*H1905,2)</f>
        <v>0</v>
      </c>
      <c r="BL1905" s="20" t="s">
        <v>261</v>
      </c>
      <c r="BM1905" s="218" t="s">
        <v>2185</v>
      </c>
    </row>
    <row r="1906" s="2" customFormat="1">
      <c r="A1906" s="41"/>
      <c r="B1906" s="42"/>
      <c r="C1906" s="43"/>
      <c r="D1906" s="220" t="s">
        <v>154</v>
      </c>
      <c r="E1906" s="43"/>
      <c r="F1906" s="221" t="s">
        <v>2186</v>
      </c>
      <c r="G1906" s="43"/>
      <c r="H1906" s="43"/>
      <c r="I1906" s="222"/>
      <c r="J1906" s="43"/>
      <c r="K1906" s="43"/>
      <c r="L1906" s="47"/>
      <c r="M1906" s="223"/>
      <c r="N1906" s="224"/>
      <c r="O1906" s="87"/>
      <c r="P1906" s="87"/>
      <c r="Q1906" s="87"/>
      <c r="R1906" s="87"/>
      <c r="S1906" s="87"/>
      <c r="T1906" s="88"/>
      <c r="U1906" s="41"/>
      <c r="V1906" s="41"/>
      <c r="W1906" s="41"/>
      <c r="X1906" s="41"/>
      <c r="Y1906" s="41"/>
      <c r="Z1906" s="41"/>
      <c r="AA1906" s="41"/>
      <c r="AB1906" s="41"/>
      <c r="AC1906" s="41"/>
      <c r="AD1906" s="41"/>
      <c r="AE1906" s="41"/>
      <c r="AT1906" s="20" t="s">
        <v>154</v>
      </c>
      <c r="AU1906" s="20" t="s">
        <v>85</v>
      </c>
    </row>
    <row r="1907" s="13" customFormat="1">
      <c r="A1907" s="13"/>
      <c r="B1907" s="225"/>
      <c r="C1907" s="226"/>
      <c r="D1907" s="227" t="s">
        <v>156</v>
      </c>
      <c r="E1907" s="228" t="s">
        <v>19</v>
      </c>
      <c r="F1907" s="229" t="s">
        <v>2187</v>
      </c>
      <c r="G1907" s="226"/>
      <c r="H1907" s="228" t="s">
        <v>19</v>
      </c>
      <c r="I1907" s="230"/>
      <c r="J1907" s="226"/>
      <c r="K1907" s="226"/>
      <c r="L1907" s="231"/>
      <c r="M1907" s="232"/>
      <c r="N1907" s="233"/>
      <c r="O1907" s="233"/>
      <c r="P1907" s="233"/>
      <c r="Q1907" s="233"/>
      <c r="R1907" s="233"/>
      <c r="S1907" s="233"/>
      <c r="T1907" s="234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5" t="s">
        <v>156</v>
      </c>
      <c r="AU1907" s="235" t="s">
        <v>85</v>
      </c>
      <c r="AV1907" s="13" t="s">
        <v>83</v>
      </c>
      <c r="AW1907" s="13" t="s">
        <v>37</v>
      </c>
      <c r="AX1907" s="13" t="s">
        <v>75</v>
      </c>
      <c r="AY1907" s="235" t="s">
        <v>145</v>
      </c>
    </row>
    <row r="1908" s="13" customFormat="1">
      <c r="A1908" s="13"/>
      <c r="B1908" s="225"/>
      <c r="C1908" s="226"/>
      <c r="D1908" s="227" t="s">
        <v>156</v>
      </c>
      <c r="E1908" s="228" t="s">
        <v>19</v>
      </c>
      <c r="F1908" s="229" t="s">
        <v>1781</v>
      </c>
      <c r="G1908" s="226"/>
      <c r="H1908" s="228" t="s">
        <v>19</v>
      </c>
      <c r="I1908" s="230"/>
      <c r="J1908" s="226"/>
      <c r="K1908" s="226"/>
      <c r="L1908" s="231"/>
      <c r="M1908" s="232"/>
      <c r="N1908" s="233"/>
      <c r="O1908" s="233"/>
      <c r="P1908" s="233"/>
      <c r="Q1908" s="233"/>
      <c r="R1908" s="233"/>
      <c r="S1908" s="233"/>
      <c r="T1908" s="234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5" t="s">
        <v>156</v>
      </c>
      <c r="AU1908" s="235" t="s">
        <v>85</v>
      </c>
      <c r="AV1908" s="13" t="s">
        <v>83</v>
      </c>
      <c r="AW1908" s="13" t="s">
        <v>37</v>
      </c>
      <c r="AX1908" s="13" t="s">
        <v>75</v>
      </c>
      <c r="AY1908" s="235" t="s">
        <v>145</v>
      </c>
    </row>
    <row r="1909" s="14" customFormat="1">
      <c r="A1909" s="14"/>
      <c r="B1909" s="236"/>
      <c r="C1909" s="237"/>
      <c r="D1909" s="227" t="s">
        <v>156</v>
      </c>
      <c r="E1909" s="238" t="s">
        <v>19</v>
      </c>
      <c r="F1909" s="239" t="s">
        <v>1782</v>
      </c>
      <c r="G1909" s="237"/>
      <c r="H1909" s="240">
        <v>14.800000000000001</v>
      </c>
      <c r="I1909" s="241"/>
      <c r="J1909" s="237"/>
      <c r="K1909" s="237"/>
      <c r="L1909" s="242"/>
      <c r="M1909" s="243"/>
      <c r="N1909" s="244"/>
      <c r="O1909" s="244"/>
      <c r="P1909" s="244"/>
      <c r="Q1909" s="244"/>
      <c r="R1909" s="244"/>
      <c r="S1909" s="244"/>
      <c r="T1909" s="245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46" t="s">
        <v>156</v>
      </c>
      <c r="AU1909" s="246" t="s">
        <v>85</v>
      </c>
      <c r="AV1909" s="14" t="s">
        <v>85</v>
      </c>
      <c r="AW1909" s="14" t="s">
        <v>37</v>
      </c>
      <c r="AX1909" s="14" t="s">
        <v>75</v>
      </c>
      <c r="AY1909" s="246" t="s">
        <v>145</v>
      </c>
    </row>
    <row r="1910" s="13" customFormat="1">
      <c r="A1910" s="13"/>
      <c r="B1910" s="225"/>
      <c r="C1910" s="226"/>
      <c r="D1910" s="227" t="s">
        <v>156</v>
      </c>
      <c r="E1910" s="228" t="s">
        <v>19</v>
      </c>
      <c r="F1910" s="229" t="s">
        <v>2188</v>
      </c>
      <c r="G1910" s="226"/>
      <c r="H1910" s="228" t="s">
        <v>19</v>
      </c>
      <c r="I1910" s="230"/>
      <c r="J1910" s="226"/>
      <c r="K1910" s="226"/>
      <c r="L1910" s="231"/>
      <c r="M1910" s="232"/>
      <c r="N1910" s="233"/>
      <c r="O1910" s="233"/>
      <c r="P1910" s="233"/>
      <c r="Q1910" s="233"/>
      <c r="R1910" s="233"/>
      <c r="S1910" s="233"/>
      <c r="T1910" s="234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5" t="s">
        <v>156</v>
      </c>
      <c r="AU1910" s="235" t="s">
        <v>85</v>
      </c>
      <c r="AV1910" s="13" t="s">
        <v>83</v>
      </c>
      <c r="AW1910" s="13" t="s">
        <v>37</v>
      </c>
      <c r="AX1910" s="13" t="s">
        <v>75</v>
      </c>
      <c r="AY1910" s="235" t="s">
        <v>145</v>
      </c>
    </row>
    <row r="1911" s="13" customFormat="1">
      <c r="A1911" s="13"/>
      <c r="B1911" s="225"/>
      <c r="C1911" s="226"/>
      <c r="D1911" s="227" t="s">
        <v>156</v>
      </c>
      <c r="E1911" s="228" t="s">
        <v>19</v>
      </c>
      <c r="F1911" s="229" t="s">
        <v>157</v>
      </c>
      <c r="G1911" s="226"/>
      <c r="H1911" s="228" t="s">
        <v>19</v>
      </c>
      <c r="I1911" s="230"/>
      <c r="J1911" s="226"/>
      <c r="K1911" s="226"/>
      <c r="L1911" s="231"/>
      <c r="M1911" s="232"/>
      <c r="N1911" s="233"/>
      <c r="O1911" s="233"/>
      <c r="P1911" s="233"/>
      <c r="Q1911" s="233"/>
      <c r="R1911" s="233"/>
      <c r="S1911" s="233"/>
      <c r="T1911" s="234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5" t="s">
        <v>156</v>
      </c>
      <c r="AU1911" s="235" t="s">
        <v>85</v>
      </c>
      <c r="AV1911" s="13" t="s">
        <v>83</v>
      </c>
      <c r="AW1911" s="13" t="s">
        <v>37</v>
      </c>
      <c r="AX1911" s="13" t="s">
        <v>75</v>
      </c>
      <c r="AY1911" s="235" t="s">
        <v>145</v>
      </c>
    </row>
    <row r="1912" s="14" customFormat="1">
      <c r="A1912" s="14"/>
      <c r="B1912" s="236"/>
      <c r="C1912" s="237"/>
      <c r="D1912" s="227" t="s">
        <v>156</v>
      </c>
      <c r="E1912" s="238" t="s">
        <v>19</v>
      </c>
      <c r="F1912" s="239" t="s">
        <v>335</v>
      </c>
      <c r="G1912" s="237"/>
      <c r="H1912" s="240">
        <v>41.700000000000003</v>
      </c>
      <c r="I1912" s="241"/>
      <c r="J1912" s="237"/>
      <c r="K1912" s="237"/>
      <c r="L1912" s="242"/>
      <c r="M1912" s="243"/>
      <c r="N1912" s="244"/>
      <c r="O1912" s="244"/>
      <c r="P1912" s="244"/>
      <c r="Q1912" s="244"/>
      <c r="R1912" s="244"/>
      <c r="S1912" s="244"/>
      <c r="T1912" s="245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46" t="s">
        <v>156</v>
      </c>
      <c r="AU1912" s="246" t="s">
        <v>85</v>
      </c>
      <c r="AV1912" s="14" t="s">
        <v>85</v>
      </c>
      <c r="AW1912" s="14" t="s">
        <v>37</v>
      </c>
      <c r="AX1912" s="14" t="s">
        <v>75</v>
      </c>
      <c r="AY1912" s="246" t="s">
        <v>145</v>
      </c>
    </row>
    <row r="1913" s="14" customFormat="1">
      <c r="A1913" s="14"/>
      <c r="B1913" s="236"/>
      <c r="C1913" s="237"/>
      <c r="D1913" s="227" t="s">
        <v>156</v>
      </c>
      <c r="E1913" s="238" t="s">
        <v>19</v>
      </c>
      <c r="F1913" s="239" t="s">
        <v>342</v>
      </c>
      <c r="G1913" s="237"/>
      <c r="H1913" s="240">
        <v>22.300000000000001</v>
      </c>
      <c r="I1913" s="241"/>
      <c r="J1913" s="237"/>
      <c r="K1913" s="237"/>
      <c r="L1913" s="242"/>
      <c r="M1913" s="243"/>
      <c r="N1913" s="244"/>
      <c r="O1913" s="244"/>
      <c r="P1913" s="244"/>
      <c r="Q1913" s="244"/>
      <c r="R1913" s="244"/>
      <c r="S1913" s="244"/>
      <c r="T1913" s="245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46" t="s">
        <v>156</v>
      </c>
      <c r="AU1913" s="246" t="s">
        <v>85</v>
      </c>
      <c r="AV1913" s="14" t="s">
        <v>85</v>
      </c>
      <c r="AW1913" s="14" t="s">
        <v>37</v>
      </c>
      <c r="AX1913" s="14" t="s">
        <v>75</v>
      </c>
      <c r="AY1913" s="246" t="s">
        <v>145</v>
      </c>
    </row>
    <row r="1914" s="13" customFormat="1">
      <c r="A1914" s="13"/>
      <c r="B1914" s="225"/>
      <c r="C1914" s="226"/>
      <c r="D1914" s="227" t="s">
        <v>156</v>
      </c>
      <c r="E1914" s="228" t="s">
        <v>19</v>
      </c>
      <c r="F1914" s="229" t="s">
        <v>163</v>
      </c>
      <c r="G1914" s="226"/>
      <c r="H1914" s="228" t="s">
        <v>19</v>
      </c>
      <c r="I1914" s="230"/>
      <c r="J1914" s="226"/>
      <c r="K1914" s="226"/>
      <c r="L1914" s="231"/>
      <c r="M1914" s="232"/>
      <c r="N1914" s="233"/>
      <c r="O1914" s="233"/>
      <c r="P1914" s="233"/>
      <c r="Q1914" s="233"/>
      <c r="R1914" s="233"/>
      <c r="S1914" s="233"/>
      <c r="T1914" s="234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5" t="s">
        <v>156</v>
      </c>
      <c r="AU1914" s="235" t="s">
        <v>85</v>
      </c>
      <c r="AV1914" s="13" t="s">
        <v>83</v>
      </c>
      <c r="AW1914" s="13" t="s">
        <v>37</v>
      </c>
      <c r="AX1914" s="13" t="s">
        <v>75</v>
      </c>
      <c r="AY1914" s="235" t="s">
        <v>145</v>
      </c>
    </row>
    <row r="1915" s="14" customFormat="1">
      <c r="A1915" s="14"/>
      <c r="B1915" s="236"/>
      <c r="C1915" s="237"/>
      <c r="D1915" s="227" t="s">
        <v>156</v>
      </c>
      <c r="E1915" s="238" t="s">
        <v>19</v>
      </c>
      <c r="F1915" s="239" t="s">
        <v>236</v>
      </c>
      <c r="G1915" s="237"/>
      <c r="H1915" s="240">
        <v>9.3000000000000007</v>
      </c>
      <c r="I1915" s="241"/>
      <c r="J1915" s="237"/>
      <c r="K1915" s="237"/>
      <c r="L1915" s="242"/>
      <c r="M1915" s="243"/>
      <c r="N1915" s="244"/>
      <c r="O1915" s="244"/>
      <c r="P1915" s="244"/>
      <c r="Q1915" s="244"/>
      <c r="R1915" s="244"/>
      <c r="S1915" s="244"/>
      <c r="T1915" s="245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46" t="s">
        <v>156</v>
      </c>
      <c r="AU1915" s="246" t="s">
        <v>85</v>
      </c>
      <c r="AV1915" s="14" t="s">
        <v>85</v>
      </c>
      <c r="AW1915" s="14" t="s">
        <v>37</v>
      </c>
      <c r="AX1915" s="14" t="s">
        <v>75</v>
      </c>
      <c r="AY1915" s="246" t="s">
        <v>145</v>
      </c>
    </row>
    <row r="1916" s="13" customFormat="1">
      <c r="A1916" s="13"/>
      <c r="B1916" s="225"/>
      <c r="C1916" s="226"/>
      <c r="D1916" s="227" t="s">
        <v>156</v>
      </c>
      <c r="E1916" s="228" t="s">
        <v>19</v>
      </c>
      <c r="F1916" s="229" t="s">
        <v>348</v>
      </c>
      <c r="G1916" s="226"/>
      <c r="H1916" s="228" t="s">
        <v>19</v>
      </c>
      <c r="I1916" s="230"/>
      <c r="J1916" s="226"/>
      <c r="K1916" s="226"/>
      <c r="L1916" s="231"/>
      <c r="M1916" s="232"/>
      <c r="N1916" s="233"/>
      <c r="O1916" s="233"/>
      <c r="P1916" s="233"/>
      <c r="Q1916" s="233"/>
      <c r="R1916" s="233"/>
      <c r="S1916" s="233"/>
      <c r="T1916" s="234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5" t="s">
        <v>156</v>
      </c>
      <c r="AU1916" s="235" t="s">
        <v>85</v>
      </c>
      <c r="AV1916" s="13" t="s">
        <v>83</v>
      </c>
      <c r="AW1916" s="13" t="s">
        <v>37</v>
      </c>
      <c r="AX1916" s="13" t="s">
        <v>75</v>
      </c>
      <c r="AY1916" s="235" t="s">
        <v>145</v>
      </c>
    </row>
    <row r="1917" s="14" customFormat="1">
      <c r="A1917" s="14"/>
      <c r="B1917" s="236"/>
      <c r="C1917" s="237"/>
      <c r="D1917" s="227" t="s">
        <v>156</v>
      </c>
      <c r="E1917" s="238" t="s">
        <v>19</v>
      </c>
      <c r="F1917" s="239" t="s">
        <v>349</v>
      </c>
      <c r="G1917" s="237"/>
      <c r="H1917" s="240">
        <v>51.600000000000001</v>
      </c>
      <c r="I1917" s="241"/>
      <c r="J1917" s="237"/>
      <c r="K1917" s="237"/>
      <c r="L1917" s="242"/>
      <c r="M1917" s="243"/>
      <c r="N1917" s="244"/>
      <c r="O1917" s="244"/>
      <c r="P1917" s="244"/>
      <c r="Q1917" s="244"/>
      <c r="R1917" s="244"/>
      <c r="S1917" s="244"/>
      <c r="T1917" s="245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46" t="s">
        <v>156</v>
      </c>
      <c r="AU1917" s="246" t="s">
        <v>85</v>
      </c>
      <c r="AV1917" s="14" t="s">
        <v>85</v>
      </c>
      <c r="AW1917" s="14" t="s">
        <v>37</v>
      </c>
      <c r="AX1917" s="14" t="s">
        <v>75</v>
      </c>
      <c r="AY1917" s="246" t="s">
        <v>145</v>
      </c>
    </row>
    <row r="1918" s="15" customFormat="1">
      <c r="A1918" s="15"/>
      <c r="B1918" s="247"/>
      <c r="C1918" s="248"/>
      <c r="D1918" s="227" t="s">
        <v>156</v>
      </c>
      <c r="E1918" s="249" t="s">
        <v>19</v>
      </c>
      <c r="F1918" s="250" t="s">
        <v>161</v>
      </c>
      <c r="G1918" s="248"/>
      <c r="H1918" s="251">
        <v>139.69999999999999</v>
      </c>
      <c r="I1918" s="252"/>
      <c r="J1918" s="248"/>
      <c r="K1918" s="248"/>
      <c r="L1918" s="253"/>
      <c r="M1918" s="254"/>
      <c r="N1918" s="255"/>
      <c r="O1918" s="255"/>
      <c r="P1918" s="255"/>
      <c r="Q1918" s="255"/>
      <c r="R1918" s="255"/>
      <c r="S1918" s="255"/>
      <c r="T1918" s="256"/>
      <c r="U1918" s="15"/>
      <c r="V1918" s="15"/>
      <c r="W1918" s="15"/>
      <c r="X1918" s="15"/>
      <c r="Y1918" s="15"/>
      <c r="Z1918" s="15"/>
      <c r="AA1918" s="15"/>
      <c r="AB1918" s="15"/>
      <c r="AC1918" s="15"/>
      <c r="AD1918" s="15"/>
      <c r="AE1918" s="15"/>
      <c r="AT1918" s="257" t="s">
        <v>156</v>
      </c>
      <c r="AU1918" s="257" t="s">
        <v>85</v>
      </c>
      <c r="AV1918" s="15" t="s">
        <v>162</v>
      </c>
      <c r="AW1918" s="15" t="s">
        <v>37</v>
      </c>
      <c r="AX1918" s="15" t="s">
        <v>75</v>
      </c>
      <c r="AY1918" s="257" t="s">
        <v>145</v>
      </c>
    </row>
    <row r="1919" s="13" customFormat="1">
      <c r="A1919" s="13"/>
      <c r="B1919" s="225"/>
      <c r="C1919" s="226"/>
      <c r="D1919" s="227" t="s">
        <v>156</v>
      </c>
      <c r="E1919" s="228" t="s">
        <v>19</v>
      </c>
      <c r="F1919" s="229" t="s">
        <v>2189</v>
      </c>
      <c r="G1919" s="226"/>
      <c r="H1919" s="228" t="s">
        <v>19</v>
      </c>
      <c r="I1919" s="230"/>
      <c r="J1919" s="226"/>
      <c r="K1919" s="226"/>
      <c r="L1919" s="231"/>
      <c r="M1919" s="232"/>
      <c r="N1919" s="233"/>
      <c r="O1919" s="233"/>
      <c r="P1919" s="233"/>
      <c r="Q1919" s="233"/>
      <c r="R1919" s="233"/>
      <c r="S1919" s="233"/>
      <c r="T1919" s="234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5" t="s">
        <v>156</v>
      </c>
      <c r="AU1919" s="235" t="s">
        <v>85</v>
      </c>
      <c r="AV1919" s="13" t="s">
        <v>83</v>
      </c>
      <c r="AW1919" s="13" t="s">
        <v>37</v>
      </c>
      <c r="AX1919" s="13" t="s">
        <v>75</v>
      </c>
      <c r="AY1919" s="235" t="s">
        <v>145</v>
      </c>
    </row>
    <row r="1920" s="14" customFormat="1">
      <c r="A1920" s="14"/>
      <c r="B1920" s="236"/>
      <c r="C1920" s="237"/>
      <c r="D1920" s="227" t="s">
        <v>156</v>
      </c>
      <c r="E1920" s="238" t="s">
        <v>19</v>
      </c>
      <c r="F1920" s="239" t="s">
        <v>367</v>
      </c>
      <c r="G1920" s="237"/>
      <c r="H1920" s="240">
        <v>96.659999999999997</v>
      </c>
      <c r="I1920" s="241"/>
      <c r="J1920" s="237"/>
      <c r="K1920" s="237"/>
      <c r="L1920" s="242"/>
      <c r="M1920" s="243"/>
      <c r="N1920" s="244"/>
      <c r="O1920" s="244"/>
      <c r="P1920" s="244"/>
      <c r="Q1920" s="244"/>
      <c r="R1920" s="244"/>
      <c r="S1920" s="244"/>
      <c r="T1920" s="245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46" t="s">
        <v>156</v>
      </c>
      <c r="AU1920" s="246" t="s">
        <v>85</v>
      </c>
      <c r="AV1920" s="14" t="s">
        <v>85</v>
      </c>
      <c r="AW1920" s="14" t="s">
        <v>37</v>
      </c>
      <c r="AX1920" s="14" t="s">
        <v>75</v>
      </c>
      <c r="AY1920" s="246" t="s">
        <v>145</v>
      </c>
    </row>
    <row r="1921" s="14" customFormat="1">
      <c r="A1921" s="14"/>
      <c r="B1921" s="236"/>
      <c r="C1921" s="237"/>
      <c r="D1921" s="227" t="s">
        <v>156</v>
      </c>
      <c r="E1921" s="238" t="s">
        <v>19</v>
      </c>
      <c r="F1921" s="239" t="s">
        <v>368</v>
      </c>
      <c r="G1921" s="237"/>
      <c r="H1921" s="240">
        <v>162</v>
      </c>
      <c r="I1921" s="241"/>
      <c r="J1921" s="237"/>
      <c r="K1921" s="237"/>
      <c r="L1921" s="242"/>
      <c r="M1921" s="243"/>
      <c r="N1921" s="244"/>
      <c r="O1921" s="244"/>
      <c r="P1921" s="244"/>
      <c r="Q1921" s="244"/>
      <c r="R1921" s="244"/>
      <c r="S1921" s="244"/>
      <c r="T1921" s="245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46" t="s">
        <v>156</v>
      </c>
      <c r="AU1921" s="246" t="s">
        <v>85</v>
      </c>
      <c r="AV1921" s="14" t="s">
        <v>85</v>
      </c>
      <c r="AW1921" s="14" t="s">
        <v>37</v>
      </c>
      <c r="AX1921" s="14" t="s">
        <v>75</v>
      </c>
      <c r="AY1921" s="246" t="s">
        <v>145</v>
      </c>
    </row>
    <row r="1922" s="14" customFormat="1">
      <c r="A1922" s="14"/>
      <c r="B1922" s="236"/>
      <c r="C1922" s="237"/>
      <c r="D1922" s="227" t="s">
        <v>156</v>
      </c>
      <c r="E1922" s="238" t="s">
        <v>19</v>
      </c>
      <c r="F1922" s="239" t="s">
        <v>369</v>
      </c>
      <c r="G1922" s="237"/>
      <c r="H1922" s="240">
        <v>97.739999999999995</v>
      </c>
      <c r="I1922" s="241"/>
      <c r="J1922" s="237"/>
      <c r="K1922" s="237"/>
      <c r="L1922" s="242"/>
      <c r="M1922" s="243"/>
      <c r="N1922" s="244"/>
      <c r="O1922" s="244"/>
      <c r="P1922" s="244"/>
      <c r="Q1922" s="244"/>
      <c r="R1922" s="244"/>
      <c r="S1922" s="244"/>
      <c r="T1922" s="245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46" t="s">
        <v>156</v>
      </c>
      <c r="AU1922" s="246" t="s">
        <v>85</v>
      </c>
      <c r="AV1922" s="14" t="s">
        <v>85</v>
      </c>
      <c r="AW1922" s="14" t="s">
        <v>37</v>
      </c>
      <c r="AX1922" s="14" t="s">
        <v>75</v>
      </c>
      <c r="AY1922" s="246" t="s">
        <v>145</v>
      </c>
    </row>
    <row r="1923" s="14" customFormat="1">
      <c r="A1923" s="14"/>
      <c r="B1923" s="236"/>
      <c r="C1923" s="237"/>
      <c r="D1923" s="227" t="s">
        <v>156</v>
      </c>
      <c r="E1923" s="238" t="s">
        <v>19</v>
      </c>
      <c r="F1923" s="239" t="s">
        <v>371</v>
      </c>
      <c r="G1923" s="237"/>
      <c r="H1923" s="240">
        <v>16.899999999999999</v>
      </c>
      <c r="I1923" s="241"/>
      <c r="J1923" s="237"/>
      <c r="K1923" s="237"/>
      <c r="L1923" s="242"/>
      <c r="M1923" s="243"/>
      <c r="N1923" s="244"/>
      <c r="O1923" s="244"/>
      <c r="P1923" s="244"/>
      <c r="Q1923" s="244"/>
      <c r="R1923" s="244"/>
      <c r="S1923" s="244"/>
      <c r="T1923" s="245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46" t="s">
        <v>156</v>
      </c>
      <c r="AU1923" s="246" t="s">
        <v>85</v>
      </c>
      <c r="AV1923" s="14" t="s">
        <v>85</v>
      </c>
      <c r="AW1923" s="14" t="s">
        <v>37</v>
      </c>
      <c r="AX1923" s="14" t="s">
        <v>75</v>
      </c>
      <c r="AY1923" s="246" t="s">
        <v>145</v>
      </c>
    </row>
    <row r="1924" s="14" customFormat="1">
      <c r="A1924" s="14"/>
      <c r="B1924" s="236"/>
      <c r="C1924" s="237"/>
      <c r="D1924" s="227" t="s">
        <v>156</v>
      </c>
      <c r="E1924" s="238" t="s">
        <v>19</v>
      </c>
      <c r="F1924" s="239" t="s">
        <v>372</v>
      </c>
      <c r="G1924" s="237"/>
      <c r="H1924" s="240">
        <v>-1.9199999999999999</v>
      </c>
      <c r="I1924" s="241"/>
      <c r="J1924" s="237"/>
      <c r="K1924" s="237"/>
      <c r="L1924" s="242"/>
      <c r="M1924" s="243"/>
      <c r="N1924" s="244"/>
      <c r="O1924" s="244"/>
      <c r="P1924" s="244"/>
      <c r="Q1924" s="244"/>
      <c r="R1924" s="244"/>
      <c r="S1924" s="244"/>
      <c r="T1924" s="245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46" t="s">
        <v>156</v>
      </c>
      <c r="AU1924" s="246" t="s">
        <v>85</v>
      </c>
      <c r="AV1924" s="14" t="s">
        <v>85</v>
      </c>
      <c r="AW1924" s="14" t="s">
        <v>37</v>
      </c>
      <c r="AX1924" s="14" t="s">
        <v>75</v>
      </c>
      <c r="AY1924" s="246" t="s">
        <v>145</v>
      </c>
    </row>
    <row r="1925" s="14" customFormat="1">
      <c r="A1925" s="14"/>
      <c r="B1925" s="236"/>
      <c r="C1925" s="237"/>
      <c r="D1925" s="227" t="s">
        <v>156</v>
      </c>
      <c r="E1925" s="238" t="s">
        <v>19</v>
      </c>
      <c r="F1925" s="239" t="s">
        <v>373</v>
      </c>
      <c r="G1925" s="237"/>
      <c r="H1925" s="240">
        <v>3.25</v>
      </c>
      <c r="I1925" s="241"/>
      <c r="J1925" s="237"/>
      <c r="K1925" s="237"/>
      <c r="L1925" s="242"/>
      <c r="M1925" s="243"/>
      <c r="N1925" s="244"/>
      <c r="O1925" s="244"/>
      <c r="P1925" s="244"/>
      <c r="Q1925" s="244"/>
      <c r="R1925" s="244"/>
      <c r="S1925" s="244"/>
      <c r="T1925" s="245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46" t="s">
        <v>156</v>
      </c>
      <c r="AU1925" s="246" t="s">
        <v>85</v>
      </c>
      <c r="AV1925" s="14" t="s">
        <v>85</v>
      </c>
      <c r="AW1925" s="14" t="s">
        <v>37</v>
      </c>
      <c r="AX1925" s="14" t="s">
        <v>75</v>
      </c>
      <c r="AY1925" s="246" t="s">
        <v>145</v>
      </c>
    </row>
    <row r="1926" s="14" customFormat="1">
      <c r="A1926" s="14"/>
      <c r="B1926" s="236"/>
      <c r="C1926" s="237"/>
      <c r="D1926" s="227" t="s">
        <v>156</v>
      </c>
      <c r="E1926" s="238" t="s">
        <v>19</v>
      </c>
      <c r="F1926" s="239" t="s">
        <v>374</v>
      </c>
      <c r="G1926" s="237"/>
      <c r="H1926" s="240">
        <v>12.48</v>
      </c>
      <c r="I1926" s="241"/>
      <c r="J1926" s="237"/>
      <c r="K1926" s="237"/>
      <c r="L1926" s="242"/>
      <c r="M1926" s="243"/>
      <c r="N1926" s="244"/>
      <c r="O1926" s="244"/>
      <c r="P1926" s="244"/>
      <c r="Q1926" s="244"/>
      <c r="R1926" s="244"/>
      <c r="S1926" s="244"/>
      <c r="T1926" s="245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46" t="s">
        <v>156</v>
      </c>
      <c r="AU1926" s="246" t="s">
        <v>85</v>
      </c>
      <c r="AV1926" s="14" t="s">
        <v>85</v>
      </c>
      <c r="AW1926" s="14" t="s">
        <v>37</v>
      </c>
      <c r="AX1926" s="14" t="s">
        <v>75</v>
      </c>
      <c r="AY1926" s="246" t="s">
        <v>145</v>
      </c>
    </row>
    <row r="1927" s="14" customFormat="1">
      <c r="A1927" s="14"/>
      <c r="B1927" s="236"/>
      <c r="C1927" s="237"/>
      <c r="D1927" s="227" t="s">
        <v>156</v>
      </c>
      <c r="E1927" s="238" t="s">
        <v>19</v>
      </c>
      <c r="F1927" s="239" t="s">
        <v>375</v>
      </c>
      <c r="G1927" s="237"/>
      <c r="H1927" s="240">
        <v>-1.1200000000000001</v>
      </c>
      <c r="I1927" s="241"/>
      <c r="J1927" s="237"/>
      <c r="K1927" s="237"/>
      <c r="L1927" s="242"/>
      <c r="M1927" s="243"/>
      <c r="N1927" s="244"/>
      <c r="O1927" s="244"/>
      <c r="P1927" s="244"/>
      <c r="Q1927" s="244"/>
      <c r="R1927" s="244"/>
      <c r="S1927" s="244"/>
      <c r="T1927" s="245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46" t="s">
        <v>156</v>
      </c>
      <c r="AU1927" s="246" t="s">
        <v>85</v>
      </c>
      <c r="AV1927" s="14" t="s">
        <v>85</v>
      </c>
      <c r="AW1927" s="14" t="s">
        <v>37</v>
      </c>
      <c r="AX1927" s="14" t="s">
        <v>75</v>
      </c>
      <c r="AY1927" s="246" t="s">
        <v>145</v>
      </c>
    </row>
    <row r="1928" s="14" customFormat="1">
      <c r="A1928" s="14"/>
      <c r="B1928" s="236"/>
      <c r="C1928" s="237"/>
      <c r="D1928" s="227" t="s">
        <v>156</v>
      </c>
      <c r="E1928" s="238" t="s">
        <v>19</v>
      </c>
      <c r="F1928" s="239" t="s">
        <v>376</v>
      </c>
      <c r="G1928" s="237"/>
      <c r="H1928" s="240">
        <v>0.47999999999999998</v>
      </c>
      <c r="I1928" s="241"/>
      <c r="J1928" s="237"/>
      <c r="K1928" s="237"/>
      <c r="L1928" s="242"/>
      <c r="M1928" s="243"/>
      <c r="N1928" s="244"/>
      <c r="O1928" s="244"/>
      <c r="P1928" s="244"/>
      <c r="Q1928" s="244"/>
      <c r="R1928" s="244"/>
      <c r="S1928" s="244"/>
      <c r="T1928" s="245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46" t="s">
        <v>156</v>
      </c>
      <c r="AU1928" s="246" t="s">
        <v>85</v>
      </c>
      <c r="AV1928" s="14" t="s">
        <v>85</v>
      </c>
      <c r="AW1928" s="14" t="s">
        <v>37</v>
      </c>
      <c r="AX1928" s="14" t="s">
        <v>75</v>
      </c>
      <c r="AY1928" s="246" t="s">
        <v>145</v>
      </c>
    </row>
    <row r="1929" s="14" customFormat="1">
      <c r="A1929" s="14"/>
      <c r="B1929" s="236"/>
      <c r="C1929" s="237"/>
      <c r="D1929" s="227" t="s">
        <v>156</v>
      </c>
      <c r="E1929" s="238" t="s">
        <v>19</v>
      </c>
      <c r="F1929" s="239" t="s">
        <v>308</v>
      </c>
      <c r="G1929" s="237"/>
      <c r="H1929" s="240">
        <v>5.0999999999999996</v>
      </c>
      <c r="I1929" s="241"/>
      <c r="J1929" s="237"/>
      <c r="K1929" s="237"/>
      <c r="L1929" s="242"/>
      <c r="M1929" s="243"/>
      <c r="N1929" s="244"/>
      <c r="O1929" s="244"/>
      <c r="P1929" s="244"/>
      <c r="Q1929" s="244"/>
      <c r="R1929" s="244"/>
      <c r="S1929" s="244"/>
      <c r="T1929" s="245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46" t="s">
        <v>156</v>
      </c>
      <c r="AU1929" s="246" t="s">
        <v>85</v>
      </c>
      <c r="AV1929" s="14" t="s">
        <v>85</v>
      </c>
      <c r="AW1929" s="14" t="s">
        <v>37</v>
      </c>
      <c r="AX1929" s="14" t="s">
        <v>75</v>
      </c>
      <c r="AY1929" s="246" t="s">
        <v>145</v>
      </c>
    </row>
    <row r="1930" s="14" customFormat="1">
      <c r="A1930" s="14"/>
      <c r="B1930" s="236"/>
      <c r="C1930" s="237"/>
      <c r="D1930" s="227" t="s">
        <v>156</v>
      </c>
      <c r="E1930" s="238" t="s">
        <v>19</v>
      </c>
      <c r="F1930" s="239" t="s">
        <v>309</v>
      </c>
      <c r="G1930" s="237"/>
      <c r="H1930" s="240">
        <v>-2.8799999999999999</v>
      </c>
      <c r="I1930" s="241"/>
      <c r="J1930" s="237"/>
      <c r="K1930" s="237"/>
      <c r="L1930" s="242"/>
      <c r="M1930" s="243"/>
      <c r="N1930" s="244"/>
      <c r="O1930" s="244"/>
      <c r="P1930" s="244"/>
      <c r="Q1930" s="244"/>
      <c r="R1930" s="244"/>
      <c r="S1930" s="244"/>
      <c r="T1930" s="245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46" t="s">
        <v>156</v>
      </c>
      <c r="AU1930" s="246" t="s">
        <v>85</v>
      </c>
      <c r="AV1930" s="14" t="s">
        <v>85</v>
      </c>
      <c r="AW1930" s="14" t="s">
        <v>37</v>
      </c>
      <c r="AX1930" s="14" t="s">
        <v>75</v>
      </c>
      <c r="AY1930" s="246" t="s">
        <v>145</v>
      </c>
    </row>
    <row r="1931" s="14" customFormat="1">
      <c r="A1931" s="14"/>
      <c r="B1931" s="236"/>
      <c r="C1931" s="237"/>
      <c r="D1931" s="227" t="s">
        <v>156</v>
      </c>
      <c r="E1931" s="238" t="s">
        <v>19</v>
      </c>
      <c r="F1931" s="239" t="s">
        <v>377</v>
      </c>
      <c r="G1931" s="237"/>
      <c r="H1931" s="240">
        <v>1.8999999999999999</v>
      </c>
      <c r="I1931" s="241"/>
      <c r="J1931" s="237"/>
      <c r="K1931" s="237"/>
      <c r="L1931" s="242"/>
      <c r="M1931" s="243"/>
      <c r="N1931" s="244"/>
      <c r="O1931" s="244"/>
      <c r="P1931" s="244"/>
      <c r="Q1931" s="244"/>
      <c r="R1931" s="244"/>
      <c r="S1931" s="244"/>
      <c r="T1931" s="245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46" t="s">
        <v>156</v>
      </c>
      <c r="AU1931" s="246" t="s">
        <v>85</v>
      </c>
      <c r="AV1931" s="14" t="s">
        <v>85</v>
      </c>
      <c r="AW1931" s="14" t="s">
        <v>37</v>
      </c>
      <c r="AX1931" s="14" t="s">
        <v>75</v>
      </c>
      <c r="AY1931" s="246" t="s">
        <v>145</v>
      </c>
    </row>
    <row r="1932" s="15" customFormat="1">
      <c r="A1932" s="15"/>
      <c r="B1932" s="247"/>
      <c r="C1932" s="248"/>
      <c r="D1932" s="227" t="s">
        <v>156</v>
      </c>
      <c r="E1932" s="249" t="s">
        <v>19</v>
      </c>
      <c r="F1932" s="250" t="s">
        <v>161</v>
      </c>
      <c r="G1932" s="248"/>
      <c r="H1932" s="251">
        <v>390.58999999999998</v>
      </c>
      <c r="I1932" s="252"/>
      <c r="J1932" s="248"/>
      <c r="K1932" s="248"/>
      <c r="L1932" s="253"/>
      <c r="M1932" s="254"/>
      <c r="N1932" s="255"/>
      <c r="O1932" s="255"/>
      <c r="P1932" s="255"/>
      <c r="Q1932" s="255"/>
      <c r="R1932" s="255"/>
      <c r="S1932" s="255"/>
      <c r="T1932" s="256"/>
      <c r="U1932" s="15"/>
      <c r="V1932" s="15"/>
      <c r="W1932" s="15"/>
      <c r="X1932" s="15"/>
      <c r="Y1932" s="15"/>
      <c r="Z1932" s="15"/>
      <c r="AA1932" s="15"/>
      <c r="AB1932" s="15"/>
      <c r="AC1932" s="15"/>
      <c r="AD1932" s="15"/>
      <c r="AE1932" s="15"/>
      <c r="AT1932" s="257" t="s">
        <v>156</v>
      </c>
      <c r="AU1932" s="257" t="s">
        <v>85</v>
      </c>
      <c r="AV1932" s="15" t="s">
        <v>162</v>
      </c>
      <c r="AW1932" s="15" t="s">
        <v>37</v>
      </c>
      <c r="AX1932" s="15" t="s">
        <v>75</v>
      </c>
      <c r="AY1932" s="257" t="s">
        <v>145</v>
      </c>
    </row>
    <row r="1933" s="16" customFormat="1">
      <c r="A1933" s="16"/>
      <c r="B1933" s="258"/>
      <c r="C1933" s="259"/>
      <c r="D1933" s="227" t="s">
        <v>156</v>
      </c>
      <c r="E1933" s="260" t="s">
        <v>19</v>
      </c>
      <c r="F1933" s="261" t="s">
        <v>166</v>
      </c>
      <c r="G1933" s="259"/>
      <c r="H1933" s="262">
        <v>530.28999999999996</v>
      </c>
      <c r="I1933" s="263"/>
      <c r="J1933" s="259"/>
      <c r="K1933" s="259"/>
      <c r="L1933" s="264"/>
      <c r="M1933" s="265"/>
      <c r="N1933" s="266"/>
      <c r="O1933" s="266"/>
      <c r="P1933" s="266"/>
      <c r="Q1933" s="266"/>
      <c r="R1933" s="266"/>
      <c r="S1933" s="266"/>
      <c r="T1933" s="267"/>
      <c r="U1933" s="16"/>
      <c r="V1933" s="16"/>
      <c r="W1933" s="16"/>
      <c r="X1933" s="16"/>
      <c r="Y1933" s="16"/>
      <c r="Z1933" s="16"/>
      <c r="AA1933" s="16"/>
      <c r="AB1933" s="16"/>
      <c r="AC1933" s="16"/>
      <c r="AD1933" s="16"/>
      <c r="AE1933" s="16"/>
      <c r="AT1933" s="268" t="s">
        <v>156</v>
      </c>
      <c r="AU1933" s="268" t="s">
        <v>85</v>
      </c>
      <c r="AV1933" s="16" t="s">
        <v>152</v>
      </c>
      <c r="AW1933" s="16" t="s">
        <v>37</v>
      </c>
      <c r="AX1933" s="16" t="s">
        <v>83</v>
      </c>
      <c r="AY1933" s="268" t="s">
        <v>145</v>
      </c>
    </row>
    <row r="1934" s="2" customFormat="1" ht="16.5" customHeight="1">
      <c r="A1934" s="41"/>
      <c r="B1934" s="42"/>
      <c r="C1934" s="207" t="s">
        <v>2190</v>
      </c>
      <c r="D1934" s="207" t="s">
        <v>147</v>
      </c>
      <c r="E1934" s="208" t="s">
        <v>2191</v>
      </c>
      <c r="F1934" s="209" t="s">
        <v>2192</v>
      </c>
      <c r="G1934" s="210" t="s">
        <v>231</v>
      </c>
      <c r="H1934" s="211">
        <v>530.28999999999996</v>
      </c>
      <c r="I1934" s="212"/>
      <c r="J1934" s="213">
        <f>ROUND(I1934*H1934,2)</f>
        <v>0</v>
      </c>
      <c r="K1934" s="209" t="s">
        <v>151</v>
      </c>
      <c r="L1934" s="47"/>
      <c r="M1934" s="214" t="s">
        <v>19</v>
      </c>
      <c r="N1934" s="215" t="s">
        <v>46</v>
      </c>
      <c r="O1934" s="87"/>
      <c r="P1934" s="216">
        <f>O1934*H1934</f>
        <v>0</v>
      </c>
      <c r="Q1934" s="216">
        <v>0.00027999999999999998</v>
      </c>
      <c r="R1934" s="216">
        <f>Q1934*H1934</f>
        <v>0.14848119999999998</v>
      </c>
      <c r="S1934" s="216">
        <v>0</v>
      </c>
      <c r="T1934" s="217">
        <f>S1934*H1934</f>
        <v>0</v>
      </c>
      <c r="U1934" s="41"/>
      <c r="V1934" s="41"/>
      <c r="W1934" s="41"/>
      <c r="X1934" s="41"/>
      <c r="Y1934" s="41"/>
      <c r="Z1934" s="41"/>
      <c r="AA1934" s="41"/>
      <c r="AB1934" s="41"/>
      <c r="AC1934" s="41"/>
      <c r="AD1934" s="41"/>
      <c r="AE1934" s="41"/>
      <c r="AR1934" s="218" t="s">
        <v>261</v>
      </c>
      <c r="AT1934" s="218" t="s">
        <v>147</v>
      </c>
      <c r="AU1934" s="218" t="s">
        <v>85</v>
      </c>
      <c r="AY1934" s="20" t="s">
        <v>145</v>
      </c>
      <c r="BE1934" s="219">
        <f>IF(N1934="základní",J1934,0)</f>
        <v>0</v>
      </c>
      <c r="BF1934" s="219">
        <f>IF(N1934="snížená",J1934,0)</f>
        <v>0</v>
      </c>
      <c r="BG1934" s="219">
        <f>IF(N1934="zákl. přenesená",J1934,0)</f>
        <v>0</v>
      </c>
      <c r="BH1934" s="219">
        <f>IF(N1934="sníž. přenesená",J1934,0)</f>
        <v>0</v>
      </c>
      <c r="BI1934" s="219">
        <f>IF(N1934="nulová",J1934,0)</f>
        <v>0</v>
      </c>
      <c r="BJ1934" s="20" t="s">
        <v>83</v>
      </c>
      <c r="BK1934" s="219">
        <f>ROUND(I1934*H1934,2)</f>
        <v>0</v>
      </c>
      <c r="BL1934" s="20" t="s">
        <v>261</v>
      </c>
      <c r="BM1934" s="218" t="s">
        <v>2193</v>
      </c>
    </row>
    <row r="1935" s="2" customFormat="1">
      <c r="A1935" s="41"/>
      <c r="B1935" s="42"/>
      <c r="C1935" s="43"/>
      <c r="D1935" s="220" t="s">
        <v>154</v>
      </c>
      <c r="E1935" s="43"/>
      <c r="F1935" s="221" t="s">
        <v>2194</v>
      </c>
      <c r="G1935" s="43"/>
      <c r="H1935" s="43"/>
      <c r="I1935" s="222"/>
      <c r="J1935" s="43"/>
      <c r="K1935" s="43"/>
      <c r="L1935" s="47"/>
      <c r="M1935" s="223"/>
      <c r="N1935" s="224"/>
      <c r="O1935" s="87"/>
      <c r="P1935" s="87"/>
      <c r="Q1935" s="87"/>
      <c r="R1935" s="87"/>
      <c r="S1935" s="87"/>
      <c r="T1935" s="88"/>
      <c r="U1935" s="41"/>
      <c r="V1935" s="41"/>
      <c r="W1935" s="41"/>
      <c r="X1935" s="41"/>
      <c r="Y1935" s="41"/>
      <c r="Z1935" s="41"/>
      <c r="AA1935" s="41"/>
      <c r="AB1935" s="41"/>
      <c r="AC1935" s="41"/>
      <c r="AD1935" s="41"/>
      <c r="AE1935" s="41"/>
      <c r="AT1935" s="20" t="s">
        <v>154</v>
      </c>
      <c r="AU1935" s="20" t="s">
        <v>85</v>
      </c>
    </row>
    <row r="1936" s="13" customFormat="1">
      <c r="A1936" s="13"/>
      <c r="B1936" s="225"/>
      <c r="C1936" s="226"/>
      <c r="D1936" s="227" t="s">
        <v>156</v>
      </c>
      <c r="E1936" s="228" t="s">
        <v>19</v>
      </c>
      <c r="F1936" s="229" t="s">
        <v>2187</v>
      </c>
      <c r="G1936" s="226"/>
      <c r="H1936" s="228" t="s">
        <v>19</v>
      </c>
      <c r="I1936" s="230"/>
      <c r="J1936" s="226"/>
      <c r="K1936" s="226"/>
      <c r="L1936" s="231"/>
      <c r="M1936" s="232"/>
      <c r="N1936" s="233"/>
      <c r="O1936" s="233"/>
      <c r="P1936" s="233"/>
      <c r="Q1936" s="233"/>
      <c r="R1936" s="233"/>
      <c r="S1936" s="233"/>
      <c r="T1936" s="234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5" t="s">
        <v>156</v>
      </c>
      <c r="AU1936" s="235" t="s">
        <v>85</v>
      </c>
      <c r="AV1936" s="13" t="s">
        <v>83</v>
      </c>
      <c r="AW1936" s="13" t="s">
        <v>37</v>
      </c>
      <c r="AX1936" s="13" t="s">
        <v>75</v>
      </c>
      <c r="AY1936" s="235" t="s">
        <v>145</v>
      </c>
    </row>
    <row r="1937" s="13" customFormat="1">
      <c r="A1937" s="13"/>
      <c r="B1937" s="225"/>
      <c r="C1937" s="226"/>
      <c r="D1937" s="227" t="s">
        <v>156</v>
      </c>
      <c r="E1937" s="228" t="s">
        <v>19</v>
      </c>
      <c r="F1937" s="229" t="s">
        <v>1781</v>
      </c>
      <c r="G1937" s="226"/>
      <c r="H1937" s="228" t="s">
        <v>19</v>
      </c>
      <c r="I1937" s="230"/>
      <c r="J1937" s="226"/>
      <c r="K1937" s="226"/>
      <c r="L1937" s="231"/>
      <c r="M1937" s="232"/>
      <c r="N1937" s="233"/>
      <c r="O1937" s="233"/>
      <c r="P1937" s="233"/>
      <c r="Q1937" s="233"/>
      <c r="R1937" s="233"/>
      <c r="S1937" s="233"/>
      <c r="T1937" s="234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35" t="s">
        <v>156</v>
      </c>
      <c r="AU1937" s="235" t="s">
        <v>85</v>
      </c>
      <c r="AV1937" s="13" t="s">
        <v>83</v>
      </c>
      <c r="AW1937" s="13" t="s">
        <v>37</v>
      </c>
      <c r="AX1937" s="13" t="s">
        <v>75</v>
      </c>
      <c r="AY1937" s="235" t="s">
        <v>145</v>
      </c>
    </row>
    <row r="1938" s="14" customFormat="1">
      <c r="A1938" s="14"/>
      <c r="B1938" s="236"/>
      <c r="C1938" s="237"/>
      <c r="D1938" s="227" t="s">
        <v>156</v>
      </c>
      <c r="E1938" s="238" t="s">
        <v>19</v>
      </c>
      <c r="F1938" s="239" t="s">
        <v>1782</v>
      </c>
      <c r="G1938" s="237"/>
      <c r="H1938" s="240">
        <v>14.800000000000001</v>
      </c>
      <c r="I1938" s="241"/>
      <c r="J1938" s="237"/>
      <c r="K1938" s="237"/>
      <c r="L1938" s="242"/>
      <c r="M1938" s="243"/>
      <c r="N1938" s="244"/>
      <c r="O1938" s="244"/>
      <c r="P1938" s="244"/>
      <c r="Q1938" s="244"/>
      <c r="R1938" s="244"/>
      <c r="S1938" s="244"/>
      <c r="T1938" s="245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46" t="s">
        <v>156</v>
      </c>
      <c r="AU1938" s="246" t="s">
        <v>85</v>
      </c>
      <c r="AV1938" s="14" t="s">
        <v>85</v>
      </c>
      <c r="AW1938" s="14" t="s">
        <v>37</v>
      </c>
      <c r="AX1938" s="14" t="s">
        <v>75</v>
      </c>
      <c r="AY1938" s="246" t="s">
        <v>145</v>
      </c>
    </row>
    <row r="1939" s="13" customFormat="1">
      <c r="A1939" s="13"/>
      <c r="B1939" s="225"/>
      <c r="C1939" s="226"/>
      <c r="D1939" s="227" t="s">
        <v>156</v>
      </c>
      <c r="E1939" s="228" t="s">
        <v>19</v>
      </c>
      <c r="F1939" s="229" t="s">
        <v>2188</v>
      </c>
      <c r="G1939" s="226"/>
      <c r="H1939" s="228" t="s">
        <v>19</v>
      </c>
      <c r="I1939" s="230"/>
      <c r="J1939" s="226"/>
      <c r="K1939" s="226"/>
      <c r="L1939" s="231"/>
      <c r="M1939" s="232"/>
      <c r="N1939" s="233"/>
      <c r="O1939" s="233"/>
      <c r="P1939" s="233"/>
      <c r="Q1939" s="233"/>
      <c r="R1939" s="233"/>
      <c r="S1939" s="233"/>
      <c r="T1939" s="234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35" t="s">
        <v>156</v>
      </c>
      <c r="AU1939" s="235" t="s">
        <v>85</v>
      </c>
      <c r="AV1939" s="13" t="s">
        <v>83</v>
      </c>
      <c r="AW1939" s="13" t="s">
        <v>37</v>
      </c>
      <c r="AX1939" s="13" t="s">
        <v>75</v>
      </c>
      <c r="AY1939" s="235" t="s">
        <v>145</v>
      </c>
    </row>
    <row r="1940" s="13" customFormat="1">
      <c r="A1940" s="13"/>
      <c r="B1940" s="225"/>
      <c r="C1940" s="226"/>
      <c r="D1940" s="227" t="s">
        <v>156</v>
      </c>
      <c r="E1940" s="228" t="s">
        <v>19</v>
      </c>
      <c r="F1940" s="229" t="s">
        <v>157</v>
      </c>
      <c r="G1940" s="226"/>
      <c r="H1940" s="228" t="s">
        <v>19</v>
      </c>
      <c r="I1940" s="230"/>
      <c r="J1940" s="226"/>
      <c r="K1940" s="226"/>
      <c r="L1940" s="231"/>
      <c r="M1940" s="232"/>
      <c r="N1940" s="233"/>
      <c r="O1940" s="233"/>
      <c r="P1940" s="233"/>
      <c r="Q1940" s="233"/>
      <c r="R1940" s="233"/>
      <c r="S1940" s="233"/>
      <c r="T1940" s="234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5" t="s">
        <v>156</v>
      </c>
      <c r="AU1940" s="235" t="s">
        <v>85</v>
      </c>
      <c r="AV1940" s="13" t="s">
        <v>83</v>
      </c>
      <c r="AW1940" s="13" t="s">
        <v>37</v>
      </c>
      <c r="AX1940" s="13" t="s">
        <v>75</v>
      </c>
      <c r="AY1940" s="235" t="s">
        <v>145</v>
      </c>
    </row>
    <row r="1941" s="14" customFormat="1">
      <c r="A1941" s="14"/>
      <c r="B1941" s="236"/>
      <c r="C1941" s="237"/>
      <c r="D1941" s="227" t="s">
        <v>156</v>
      </c>
      <c r="E1941" s="238" t="s">
        <v>19</v>
      </c>
      <c r="F1941" s="239" t="s">
        <v>335</v>
      </c>
      <c r="G1941" s="237"/>
      <c r="H1941" s="240">
        <v>41.700000000000003</v>
      </c>
      <c r="I1941" s="241"/>
      <c r="J1941" s="237"/>
      <c r="K1941" s="237"/>
      <c r="L1941" s="242"/>
      <c r="M1941" s="243"/>
      <c r="N1941" s="244"/>
      <c r="O1941" s="244"/>
      <c r="P1941" s="244"/>
      <c r="Q1941" s="244"/>
      <c r="R1941" s="244"/>
      <c r="S1941" s="244"/>
      <c r="T1941" s="245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46" t="s">
        <v>156</v>
      </c>
      <c r="AU1941" s="246" t="s">
        <v>85</v>
      </c>
      <c r="AV1941" s="14" t="s">
        <v>85</v>
      </c>
      <c r="AW1941" s="14" t="s">
        <v>37</v>
      </c>
      <c r="AX1941" s="14" t="s">
        <v>75</v>
      </c>
      <c r="AY1941" s="246" t="s">
        <v>145</v>
      </c>
    </row>
    <row r="1942" s="14" customFormat="1">
      <c r="A1942" s="14"/>
      <c r="B1942" s="236"/>
      <c r="C1942" s="237"/>
      <c r="D1942" s="227" t="s">
        <v>156</v>
      </c>
      <c r="E1942" s="238" t="s">
        <v>19</v>
      </c>
      <c r="F1942" s="239" t="s">
        <v>342</v>
      </c>
      <c r="G1942" s="237"/>
      <c r="H1942" s="240">
        <v>22.300000000000001</v>
      </c>
      <c r="I1942" s="241"/>
      <c r="J1942" s="237"/>
      <c r="K1942" s="237"/>
      <c r="L1942" s="242"/>
      <c r="M1942" s="243"/>
      <c r="N1942" s="244"/>
      <c r="O1942" s="244"/>
      <c r="P1942" s="244"/>
      <c r="Q1942" s="244"/>
      <c r="R1942" s="244"/>
      <c r="S1942" s="244"/>
      <c r="T1942" s="245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46" t="s">
        <v>156</v>
      </c>
      <c r="AU1942" s="246" t="s">
        <v>85</v>
      </c>
      <c r="AV1942" s="14" t="s">
        <v>85</v>
      </c>
      <c r="AW1942" s="14" t="s">
        <v>37</v>
      </c>
      <c r="AX1942" s="14" t="s">
        <v>75</v>
      </c>
      <c r="AY1942" s="246" t="s">
        <v>145</v>
      </c>
    </row>
    <row r="1943" s="13" customFormat="1">
      <c r="A1943" s="13"/>
      <c r="B1943" s="225"/>
      <c r="C1943" s="226"/>
      <c r="D1943" s="227" t="s">
        <v>156</v>
      </c>
      <c r="E1943" s="228" t="s">
        <v>19</v>
      </c>
      <c r="F1943" s="229" t="s">
        <v>163</v>
      </c>
      <c r="G1943" s="226"/>
      <c r="H1943" s="228" t="s">
        <v>19</v>
      </c>
      <c r="I1943" s="230"/>
      <c r="J1943" s="226"/>
      <c r="K1943" s="226"/>
      <c r="L1943" s="231"/>
      <c r="M1943" s="232"/>
      <c r="N1943" s="233"/>
      <c r="O1943" s="233"/>
      <c r="P1943" s="233"/>
      <c r="Q1943" s="233"/>
      <c r="R1943" s="233"/>
      <c r="S1943" s="233"/>
      <c r="T1943" s="234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5" t="s">
        <v>156</v>
      </c>
      <c r="AU1943" s="235" t="s">
        <v>85</v>
      </c>
      <c r="AV1943" s="13" t="s">
        <v>83</v>
      </c>
      <c r="AW1943" s="13" t="s">
        <v>37</v>
      </c>
      <c r="AX1943" s="13" t="s">
        <v>75</v>
      </c>
      <c r="AY1943" s="235" t="s">
        <v>145</v>
      </c>
    </row>
    <row r="1944" s="14" customFormat="1">
      <c r="A1944" s="14"/>
      <c r="B1944" s="236"/>
      <c r="C1944" s="237"/>
      <c r="D1944" s="227" t="s">
        <v>156</v>
      </c>
      <c r="E1944" s="238" t="s">
        <v>19</v>
      </c>
      <c r="F1944" s="239" t="s">
        <v>236</v>
      </c>
      <c r="G1944" s="237"/>
      <c r="H1944" s="240">
        <v>9.3000000000000007</v>
      </c>
      <c r="I1944" s="241"/>
      <c r="J1944" s="237"/>
      <c r="K1944" s="237"/>
      <c r="L1944" s="242"/>
      <c r="M1944" s="243"/>
      <c r="N1944" s="244"/>
      <c r="O1944" s="244"/>
      <c r="P1944" s="244"/>
      <c r="Q1944" s="244"/>
      <c r="R1944" s="244"/>
      <c r="S1944" s="244"/>
      <c r="T1944" s="245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46" t="s">
        <v>156</v>
      </c>
      <c r="AU1944" s="246" t="s">
        <v>85</v>
      </c>
      <c r="AV1944" s="14" t="s">
        <v>85</v>
      </c>
      <c r="AW1944" s="14" t="s">
        <v>37</v>
      </c>
      <c r="AX1944" s="14" t="s">
        <v>75</v>
      </c>
      <c r="AY1944" s="246" t="s">
        <v>145</v>
      </c>
    </row>
    <row r="1945" s="13" customFormat="1">
      <c r="A1945" s="13"/>
      <c r="B1945" s="225"/>
      <c r="C1945" s="226"/>
      <c r="D1945" s="227" t="s">
        <v>156</v>
      </c>
      <c r="E1945" s="228" t="s">
        <v>19</v>
      </c>
      <c r="F1945" s="229" t="s">
        <v>348</v>
      </c>
      <c r="G1945" s="226"/>
      <c r="H1945" s="228" t="s">
        <v>19</v>
      </c>
      <c r="I1945" s="230"/>
      <c r="J1945" s="226"/>
      <c r="K1945" s="226"/>
      <c r="L1945" s="231"/>
      <c r="M1945" s="232"/>
      <c r="N1945" s="233"/>
      <c r="O1945" s="233"/>
      <c r="P1945" s="233"/>
      <c r="Q1945" s="233"/>
      <c r="R1945" s="233"/>
      <c r="S1945" s="233"/>
      <c r="T1945" s="234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35" t="s">
        <v>156</v>
      </c>
      <c r="AU1945" s="235" t="s">
        <v>85</v>
      </c>
      <c r="AV1945" s="13" t="s">
        <v>83</v>
      </c>
      <c r="AW1945" s="13" t="s">
        <v>37</v>
      </c>
      <c r="AX1945" s="13" t="s">
        <v>75</v>
      </c>
      <c r="AY1945" s="235" t="s">
        <v>145</v>
      </c>
    </row>
    <row r="1946" s="14" customFormat="1">
      <c r="A1946" s="14"/>
      <c r="B1946" s="236"/>
      <c r="C1946" s="237"/>
      <c r="D1946" s="227" t="s">
        <v>156</v>
      </c>
      <c r="E1946" s="238" t="s">
        <v>19</v>
      </c>
      <c r="F1946" s="239" t="s">
        <v>349</v>
      </c>
      <c r="G1946" s="237"/>
      <c r="H1946" s="240">
        <v>51.600000000000001</v>
      </c>
      <c r="I1946" s="241"/>
      <c r="J1946" s="237"/>
      <c r="K1946" s="237"/>
      <c r="L1946" s="242"/>
      <c r="M1946" s="243"/>
      <c r="N1946" s="244"/>
      <c r="O1946" s="244"/>
      <c r="P1946" s="244"/>
      <c r="Q1946" s="244"/>
      <c r="R1946" s="244"/>
      <c r="S1946" s="244"/>
      <c r="T1946" s="245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46" t="s">
        <v>156</v>
      </c>
      <c r="AU1946" s="246" t="s">
        <v>85</v>
      </c>
      <c r="AV1946" s="14" t="s">
        <v>85</v>
      </c>
      <c r="AW1946" s="14" t="s">
        <v>37</v>
      </c>
      <c r="AX1946" s="14" t="s">
        <v>75</v>
      </c>
      <c r="AY1946" s="246" t="s">
        <v>145</v>
      </c>
    </row>
    <row r="1947" s="15" customFormat="1">
      <c r="A1947" s="15"/>
      <c r="B1947" s="247"/>
      <c r="C1947" s="248"/>
      <c r="D1947" s="227" t="s">
        <v>156</v>
      </c>
      <c r="E1947" s="249" t="s">
        <v>19</v>
      </c>
      <c r="F1947" s="250" t="s">
        <v>161</v>
      </c>
      <c r="G1947" s="248"/>
      <c r="H1947" s="251">
        <v>139.69999999999999</v>
      </c>
      <c r="I1947" s="252"/>
      <c r="J1947" s="248"/>
      <c r="K1947" s="248"/>
      <c r="L1947" s="253"/>
      <c r="M1947" s="254"/>
      <c r="N1947" s="255"/>
      <c r="O1947" s="255"/>
      <c r="P1947" s="255"/>
      <c r="Q1947" s="255"/>
      <c r="R1947" s="255"/>
      <c r="S1947" s="255"/>
      <c r="T1947" s="256"/>
      <c r="U1947" s="15"/>
      <c r="V1947" s="15"/>
      <c r="W1947" s="15"/>
      <c r="X1947" s="15"/>
      <c r="Y1947" s="15"/>
      <c r="Z1947" s="15"/>
      <c r="AA1947" s="15"/>
      <c r="AB1947" s="15"/>
      <c r="AC1947" s="15"/>
      <c r="AD1947" s="15"/>
      <c r="AE1947" s="15"/>
      <c r="AT1947" s="257" t="s">
        <v>156</v>
      </c>
      <c r="AU1947" s="257" t="s">
        <v>85</v>
      </c>
      <c r="AV1947" s="15" t="s">
        <v>162</v>
      </c>
      <c r="AW1947" s="15" t="s">
        <v>37</v>
      </c>
      <c r="AX1947" s="15" t="s">
        <v>75</v>
      </c>
      <c r="AY1947" s="257" t="s">
        <v>145</v>
      </c>
    </row>
    <row r="1948" s="13" customFormat="1">
      <c r="A1948" s="13"/>
      <c r="B1948" s="225"/>
      <c r="C1948" s="226"/>
      <c r="D1948" s="227" t="s">
        <v>156</v>
      </c>
      <c r="E1948" s="228" t="s">
        <v>19</v>
      </c>
      <c r="F1948" s="229" t="s">
        <v>2189</v>
      </c>
      <c r="G1948" s="226"/>
      <c r="H1948" s="228" t="s">
        <v>19</v>
      </c>
      <c r="I1948" s="230"/>
      <c r="J1948" s="226"/>
      <c r="K1948" s="226"/>
      <c r="L1948" s="231"/>
      <c r="M1948" s="232"/>
      <c r="N1948" s="233"/>
      <c r="O1948" s="233"/>
      <c r="P1948" s="233"/>
      <c r="Q1948" s="233"/>
      <c r="R1948" s="233"/>
      <c r="S1948" s="233"/>
      <c r="T1948" s="234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5" t="s">
        <v>156</v>
      </c>
      <c r="AU1948" s="235" t="s">
        <v>85</v>
      </c>
      <c r="AV1948" s="13" t="s">
        <v>83</v>
      </c>
      <c r="AW1948" s="13" t="s">
        <v>37</v>
      </c>
      <c r="AX1948" s="13" t="s">
        <v>75</v>
      </c>
      <c r="AY1948" s="235" t="s">
        <v>145</v>
      </c>
    </row>
    <row r="1949" s="14" customFormat="1">
      <c r="A1949" s="14"/>
      <c r="B1949" s="236"/>
      <c r="C1949" s="237"/>
      <c r="D1949" s="227" t="s">
        <v>156</v>
      </c>
      <c r="E1949" s="238" t="s">
        <v>19</v>
      </c>
      <c r="F1949" s="239" t="s">
        <v>367</v>
      </c>
      <c r="G1949" s="237"/>
      <c r="H1949" s="240">
        <v>96.659999999999997</v>
      </c>
      <c r="I1949" s="241"/>
      <c r="J1949" s="237"/>
      <c r="K1949" s="237"/>
      <c r="L1949" s="242"/>
      <c r="M1949" s="243"/>
      <c r="N1949" s="244"/>
      <c r="O1949" s="244"/>
      <c r="P1949" s="244"/>
      <c r="Q1949" s="244"/>
      <c r="R1949" s="244"/>
      <c r="S1949" s="244"/>
      <c r="T1949" s="245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46" t="s">
        <v>156</v>
      </c>
      <c r="AU1949" s="246" t="s">
        <v>85</v>
      </c>
      <c r="AV1949" s="14" t="s">
        <v>85</v>
      </c>
      <c r="AW1949" s="14" t="s">
        <v>37</v>
      </c>
      <c r="AX1949" s="14" t="s">
        <v>75</v>
      </c>
      <c r="AY1949" s="246" t="s">
        <v>145</v>
      </c>
    </row>
    <row r="1950" s="14" customFormat="1">
      <c r="A1950" s="14"/>
      <c r="B1950" s="236"/>
      <c r="C1950" s="237"/>
      <c r="D1950" s="227" t="s">
        <v>156</v>
      </c>
      <c r="E1950" s="238" t="s">
        <v>19</v>
      </c>
      <c r="F1950" s="239" t="s">
        <v>368</v>
      </c>
      <c r="G1950" s="237"/>
      <c r="H1950" s="240">
        <v>162</v>
      </c>
      <c r="I1950" s="241"/>
      <c r="J1950" s="237"/>
      <c r="K1950" s="237"/>
      <c r="L1950" s="242"/>
      <c r="M1950" s="243"/>
      <c r="N1950" s="244"/>
      <c r="O1950" s="244"/>
      <c r="P1950" s="244"/>
      <c r="Q1950" s="244"/>
      <c r="R1950" s="244"/>
      <c r="S1950" s="244"/>
      <c r="T1950" s="245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46" t="s">
        <v>156</v>
      </c>
      <c r="AU1950" s="246" t="s">
        <v>85</v>
      </c>
      <c r="AV1950" s="14" t="s">
        <v>85</v>
      </c>
      <c r="AW1950" s="14" t="s">
        <v>37</v>
      </c>
      <c r="AX1950" s="14" t="s">
        <v>75</v>
      </c>
      <c r="AY1950" s="246" t="s">
        <v>145</v>
      </c>
    </row>
    <row r="1951" s="14" customFormat="1">
      <c r="A1951" s="14"/>
      <c r="B1951" s="236"/>
      <c r="C1951" s="237"/>
      <c r="D1951" s="227" t="s">
        <v>156</v>
      </c>
      <c r="E1951" s="238" t="s">
        <v>19</v>
      </c>
      <c r="F1951" s="239" t="s">
        <v>369</v>
      </c>
      <c r="G1951" s="237"/>
      <c r="H1951" s="240">
        <v>97.739999999999995</v>
      </c>
      <c r="I1951" s="241"/>
      <c r="J1951" s="237"/>
      <c r="K1951" s="237"/>
      <c r="L1951" s="242"/>
      <c r="M1951" s="243"/>
      <c r="N1951" s="244"/>
      <c r="O1951" s="244"/>
      <c r="P1951" s="244"/>
      <c r="Q1951" s="244"/>
      <c r="R1951" s="244"/>
      <c r="S1951" s="244"/>
      <c r="T1951" s="245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46" t="s">
        <v>156</v>
      </c>
      <c r="AU1951" s="246" t="s">
        <v>85</v>
      </c>
      <c r="AV1951" s="14" t="s">
        <v>85</v>
      </c>
      <c r="AW1951" s="14" t="s">
        <v>37</v>
      </c>
      <c r="AX1951" s="14" t="s">
        <v>75</v>
      </c>
      <c r="AY1951" s="246" t="s">
        <v>145</v>
      </c>
    </row>
    <row r="1952" s="14" customFormat="1">
      <c r="A1952" s="14"/>
      <c r="B1952" s="236"/>
      <c r="C1952" s="237"/>
      <c r="D1952" s="227" t="s">
        <v>156</v>
      </c>
      <c r="E1952" s="238" t="s">
        <v>19</v>
      </c>
      <c r="F1952" s="239" t="s">
        <v>371</v>
      </c>
      <c r="G1952" s="237"/>
      <c r="H1952" s="240">
        <v>16.899999999999999</v>
      </c>
      <c r="I1952" s="241"/>
      <c r="J1952" s="237"/>
      <c r="K1952" s="237"/>
      <c r="L1952" s="242"/>
      <c r="M1952" s="243"/>
      <c r="N1952" s="244"/>
      <c r="O1952" s="244"/>
      <c r="P1952" s="244"/>
      <c r="Q1952" s="244"/>
      <c r="R1952" s="244"/>
      <c r="S1952" s="244"/>
      <c r="T1952" s="245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46" t="s">
        <v>156</v>
      </c>
      <c r="AU1952" s="246" t="s">
        <v>85</v>
      </c>
      <c r="AV1952" s="14" t="s">
        <v>85</v>
      </c>
      <c r="AW1952" s="14" t="s">
        <v>37</v>
      </c>
      <c r="AX1952" s="14" t="s">
        <v>75</v>
      </c>
      <c r="AY1952" s="246" t="s">
        <v>145</v>
      </c>
    </row>
    <row r="1953" s="14" customFormat="1">
      <c r="A1953" s="14"/>
      <c r="B1953" s="236"/>
      <c r="C1953" s="237"/>
      <c r="D1953" s="227" t="s">
        <v>156</v>
      </c>
      <c r="E1953" s="238" t="s">
        <v>19</v>
      </c>
      <c r="F1953" s="239" t="s">
        <v>372</v>
      </c>
      <c r="G1953" s="237"/>
      <c r="H1953" s="240">
        <v>-1.9199999999999999</v>
      </c>
      <c r="I1953" s="241"/>
      <c r="J1953" s="237"/>
      <c r="K1953" s="237"/>
      <c r="L1953" s="242"/>
      <c r="M1953" s="243"/>
      <c r="N1953" s="244"/>
      <c r="O1953" s="244"/>
      <c r="P1953" s="244"/>
      <c r="Q1953" s="244"/>
      <c r="R1953" s="244"/>
      <c r="S1953" s="244"/>
      <c r="T1953" s="245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46" t="s">
        <v>156</v>
      </c>
      <c r="AU1953" s="246" t="s">
        <v>85</v>
      </c>
      <c r="AV1953" s="14" t="s">
        <v>85</v>
      </c>
      <c r="AW1953" s="14" t="s">
        <v>37</v>
      </c>
      <c r="AX1953" s="14" t="s">
        <v>75</v>
      </c>
      <c r="AY1953" s="246" t="s">
        <v>145</v>
      </c>
    </row>
    <row r="1954" s="14" customFormat="1">
      <c r="A1954" s="14"/>
      <c r="B1954" s="236"/>
      <c r="C1954" s="237"/>
      <c r="D1954" s="227" t="s">
        <v>156</v>
      </c>
      <c r="E1954" s="238" t="s">
        <v>19</v>
      </c>
      <c r="F1954" s="239" t="s">
        <v>373</v>
      </c>
      <c r="G1954" s="237"/>
      <c r="H1954" s="240">
        <v>3.25</v>
      </c>
      <c r="I1954" s="241"/>
      <c r="J1954" s="237"/>
      <c r="K1954" s="237"/>
      <c r="L1954" s="242"/>
      <c r="M1954" s="243"/>
      <c r="N1954" s="244"/>
      <c r="O1954" s="244"/>
      <c r="P1954" s="244"/>
      <c r="Q1954" s="244"/>
      <c r="R1954" s="244"/>
      <c r="S1954" s="244"/>
      <c r="T1954" s="245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46" t="s">
        <v>156</v>
      </c>
      <c r="AU1954" s="246" t="s">
        <v>85</v>
      </c>
      <c r="AV1954" s="14" t="s">
        <v>85</v>
      </c>
      <c r="AW1954" s="14" t="s">
        <v>37</v>
      </c>
      <c r="AX1954" s="14" t="s">
        <v>75</v>
      </c>
      <c r="AY1954" s="246" t="s">
        <v>145</v>
      </c>
    </row>
    <row r="1955" s="14" customFormat="1">
      <c r="A1955" s="14"/>
      <c r="B1955" s="236"/>
      <c r="C1955" s="237"/>
      <c r="D1955" s="227" t="s">
        <v>156</v>
      </c>
      <c r="E1955" s="238" t="s">
        <v>19</v>
      </c>
      <c r="F1955" s="239" t="s">
        <v>374</v>
      </c>
      <c r="G1955" s="237"/>
      <c r="H1955" s="240">
        <v>12.48</v>
      </c>
      <c r="I1955" s="241"/>
      <c r="J1955" s="237"/>
      <c r="K1955" s="237"/>
      <c r="L1955" s="242"/>
      <c r="M1955" s="243"/>
      <c r="N1955" s="244"/>
      <c r="O1955" s="244"/>
      <c r="P1955" s="244"/>
      <c r="Q1955" s="244"/>
      <c r="R1955" s="244"/>
      <c r="S1955" s="244"/>
      <c r="T1955" s="245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46" t="s">
        <v>156</v>
      </c>
      <c r="AU1955" s="246" t="s">
        <v>85</v>
      </c>
      <c r="AV1955" s="14" t="s">
        <v>85</v>
      </c>
      <c r="AW1955" s="14" t="s">
        <v>37</v>
      </c>
      <c r="AX1955" s="14" t="s">
        <v>75</v>
      </c>
      <c r="AY1955" s="246" t="s">
        <v>145</v>
      </c>
    </row>
    <row r="1956" s="14" customFormat="1">
      <c r="A1956" s="14"/>
      <c r="B1956" s="236"/>
      <c r="C1956" s="237"/>
      <c r="D1956" s="227" t="s">
        <v>156</v>
      </c>
      <c r="E1956" s="238" t="s">
        <v>19</v>
      </c>
      <c r="F1956" s="239" t="s">
        <v>375</v>
      </c>
      <c r="G1956" s="237"/>
      <c r="H1956" s="240">
        <v>-1.1200000000000001</v>
      </c>
      <c r="I1956" s="241"/>
      <c r="J1956" s="237"/>
      <c r="K1956" s="237"/>
      <c r="L1956" s="242"/>
      <c r="M1956" s="243"/>
      <c r="N1956" s="244"/>
      <c r="O1956" s="244"/>
      <c r="P1956" s="244"/>
      <c r="Q1956" s="244"/>
      <c r="R1956" s="244"/>
      <c r="S1956" s="244"/>
      <c r="T1956" s="245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46" t="s">
        <v>156</v>
      </c>
      <c r="AU1956" s="246" t="s">
        <v>85</v>
      </c>
      <c r="AV1956" s="14" t="s">
        <v>85</v>
      </c>
      <c r="AW1956" s="14" t="s">
        <v>37</v>
      </c>
      <c r="AX1956" s="14" t="s">
        <v>75</v>
      </c>
      <c r="AY1956" s="246" t="s">
        <v>145</v>
      </c>
    </row>
    <row r="1957" s="14" customFormat="1">
      <c r="A1957" s="14"/>
      <c r="B1957" s="236"/>
      <c r="C1957" s="237"/>
      <c r="D1957" s="227" t="s">
        <v>156</v>
      </c>
      <c r="E1957" s="238" t="s">
        <v>19</v>
      </c>
      <c r="F1957" s="239" t="s">
        <v>376</v>
      </c>
      <c r="G1957" s="237"/>
      <c r="H1957" s="240">
        <v>0.47999999999999998</v>
      </c>
      <c r="I1957" s="241"/>
      <c r="J1957" s="237"/>
      <c r="K1957" s="237"/>
      <c r="L1957" s="242"/>
      <c r="M1957" s="243"/>
      <c r="N1957" s="244"/>
      <c r="O1957" s="244"/>
      <c r="P1957" s="244"/>
      <c r="Q1957" s="244"/>
      <c r="R1957" s="244"/>
      <c r="S1957" s="244"/>
      <c r="T1957" s="245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46" t="s">
        <v>156</v>
      </c>
      <c r="AU1957" s="246" t="s">
        <v>85</v>
      </c>
      <c r="AV1957" s="14" t="s">
        <v>85</v>
      </c>
      <c r="AW1957" s="14" t="s">
        <v>37</v>
      </c>
      <c r="AX1957" s="14" t="s">
        <v>75</v>
      </c>
      <c r="AY1957" s="246" t="s">
        <v>145</v>
      </c>
    </row>
    <row r="1958" s="14" customFormat="1">
      <c r="A1958" s="14"/>
      <c r="B1958" s="236"/>
      <c r="C1958" s="237"/>
      <c r="D1958" s="227" t="s">
        <v>156</v>
      </c>
      <c r="E1958" s="238" t="s">
        <v>19</v>
      </c>
      <c r="F1958" s="239" t="s">
        <v>308</v>
      </c>
      <c r="G1958" s="237"/>
      <c r="H1958" s="240">
        <v>5.0999999999999996</v>
      </c>
      <c r="I1958" s="241"/>
      <c r="J1958" s="237"/>
      <c r="K1958" s="237"/>
      <c r="L1958" s="242"/>
      <c r="M1958" s="243"/>
      <c r="N1958" s="244"/>
      <c r="O1958" s="244"/>
      <c r="P1958" s="244"/>
      <c r="Q1958" s="244"/>
      <c r="R1958" s="244"/>
      <c r="S1958" s="244"/>
      <c r="T1958" s="245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46" t="s">
        <v>156</v>
      </c>
      <c r="AU1958" s="246" t="s">
        <v>85</v>
      </c>
      <c r="AV1958" s="14" t="s">
        <v>85</v>
      </c>
      <c r="AW1958" s="14" t="s">
        <v>37</v>
      </c>
      <c r="AX1958" s="14" t="s">
        <v>75</v>
      </c>
      <c r="AY1958" s="246" t="s">
        <v>145</v>
      </c>
    </row>
    <row r="1959" s="14" customFormat="1">
      <c r="A1959" s="14"/>
      <c r="B1959" s="236"/>
      <c r="C1959" s="237"/>
      <c r="D1959" s="227" t="s">
        <v>156</v>
      </c>
      <c r="E1959" s="238" t="s">
        <v>19</v>
      </c>
      <c r="F1959" s="239" t="s">
        <v>309</v>
      </c>
      <c r="G1959" s="237"/>
      <c r="H1959" s="240">
        <v>-2.8799999999999999</v>
      </c>
      <c r="I1959" s="241"/>
      <c r="J1959" s="237"/>
      <c r="K1959" s="237"/>
      <c r="L1959" s="242"/>
      <c r="M1959" s="243"/>
      <c r="N1959" s="244"/>
      <c r="O1959" s="244"/>
      <c r="P1959" s="244"/>
      <c r="Q1959" s="244"/>
      <c r="R1959" s="244"/>
      <c r="S1959" s="244"/>
      <c r="T1959" s="245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46" t="s">
        <v>156</v>
      </c>
      <c r="AU1959" s="246" t="s">
        <v>85</v>
      </c>
      <c r="AV1959" s="14" t="s">
        <v>85</v>
      </c>
      <c r="AW1959" s="14" t="s">
        <v>37</v>
      </c>
      <c r="AX1959" s="14" t="s">
        <v>75</v>
      </c>
      <c r="AY1959" s="246" t="s">
        <v>145</v>
      </c>
    </row>
    <row r="1960" s="14" customFormat="1">
      <c r="A1960" s="14"/>
      <c r="B1960" s="236"/>
      <c r="C1960" s="237"/>
      <c r="D1960" s="227" t="s">
        <v>156</v>
      </c>
      <c r="E1960" s="238" t="s">
        <v>19</v>
      </c>
      <c r="F1960" s="239" t="s">
        <v>377</v>
      </c>
      <c r="G1960" s="237"/>
      <c r="H1960" s="240">
        <v>1.8999999999999999</v>
      </c>
      <c r="I1960" s="241"/>
      <c r="J1960" s="237"/>
      <c r="K1960" s="237"/>
      <c r="L1960" s="242"/>
      <c r="M1960" s="243"/>
      <c r="N1960" s="244"/>
      <c r="O1960" s="244"/>
      <c r="P1960" s="244"/>
      <c r="Q1960" s="244"/>
      <c r="R1960" s="244"/>
      <c r="S1960" s="244"/>
      <c r="T1960" s="245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46" t="s">
        <v>156</v>
      </c>
      <c r="AU1960" s="246" t="s">
        <v>85</v>
      </c>
      <c r="AV1960" s="14" t="s">
        <v>85</v>
      </c>
      <c r="AW1960" s="14" t="s">
        <v>37</v>
      </c>
      <c r="AX1960" s="14" t="s">
        <v>75</v>
      </c>
      <c r="AY1960" s="246" t="s">
        <v>145</v>
      </c>
    </row>
    <row r="1961" s="15" customFormat="1">
      <c r="A1961" s="15"/>
      <c r="B1961" s="247"/>
      <c r="C1961" s="248"/>
      <c r="D1961" s="227" t="s">
        <v>156</v>
      </c>
      <c r="E1961" s="249" t="s">
        <v>19</v>
      </c>
      <c r="F1961" s="250" t="s">
        <v>161</v>
      </c>
      <c r="G1961" s="248"/>
      <c r="H1961" s="251">
        <v>390.58999999999998</v>
      </c>
      <c r="I1961" s="252"/>
      <c r="J1961" s="248"/>
      <c r="K1961" s="248"/>
      <c r="L1961" s="253"/>
      <c r="M1961" s="254"/>
      <c r="N1961" s="255"/>
      <c r="O1961" s="255"/>
      <c r="P1961" s="255"/>
      <c r="Q1961" s="255"/>
      <c r="R1961" s="255"/>
      <c r="S1961" s="255"/>
      <c r="T1961" s="256"/>
      <c r="U1961" s="15"/>
      <c r="V1961" s="15"/>
      <c r="W1961" s="15"/>
      <c r="X1961" s="15"/>
      <c r="Y1961" s="15"/>
      <c r="Z1961" s="15"/>
      <c r="AA1961" s="15"/>
      <c r="AB1961" s="15"/>
      <c r="AC1961" s="15"/>
      <c r="AD1961" s="15"/>
      <c r="AE1961" s="15"/>
      <c r="AT1961" s="257" t="s">
        <v>156</v>
      </c>
      <c r="AU1961" s="257" t="s">
        <v>85</v>
      </c>
      <c r="AV1961" s="15" t="s">
        <v>162</v>
      </c>
      <c r="AW1961" s="15" t="s">
        <v>37</v>
      </c>
      <c r="AX1961" s="15" t="s">
        <v>75</v>
      </c>
      <c r="AY1961" s="257" t="s">
        <v>145</v>
      </c>
    </row>
    <row r="1962" s="16" customFormat="1">
      <c r="A1962" s="16"/>
      <c r="B1962" s="258"/>
      <c r="C1962" s="259"/>
      <c r="D1962" s="227" t="s">
        <v>156</v>
      </c>
      <c r="E1962" s="260" t="s">
        <v>19</v>
      </c>
      <c r="F1962" s="261" t="s">
        <v>166</v>
      </c>
      <c r="G1962" s="259"/>
      <c r="H1962" s="262">
        <v>530.28999999999996</v>
      </c>
      <c r="I1962" s="263"/>
      <c r="J1962" s="259"/>
      <c r="K1962" s="259"/>
      <c r="L1962" s="264"/>
      <c r="M1962" s="281"/>
      <c r="N1962" s="282"/>
      <c r="O1962" s="282"/>
      <c r="P1962" s="282"/>
      <c r="Q1962" s="282"/>
      <c r="R1962" s="282"/>
      <c r="S1962" s="282"/>
      <c r="T1962" s="283"/>
      <c r="U1962" s="16"/>
      <c r="V1962" s="16"/>
      <c r="W1962" s="16"/>
      <c r="X1962" s="16"/>
      <c r="Y1962" s="16"/>
      <c r="Z1962" s="16"/>
      <c r="AA1962" s="16"/>
      <c r="AB1962" s="16"/>
      <c r="AC1962" s="16"/>
      <c r="AD1962" s="16"/>
      <c r="AE1962" s="16"/>
      <c r="AT1962" s="268" t="s">
        <v>156</v>
      </c>
      <c r="AU1962" s="268" t="s">
        <v>85</v>
      </c>
      <c r="AV1962" s="16" t="s">
        <v>152</v>
      </c>
      <c r="AW1962" s="16" t="s">
        <v>37</v>
      </c>
      <c r="AX1962" s="16" t="s">
        <v>83</v>
      </c>
      <c r="AY1962" s="268" t="s">
        <v>145</v>
      </c>
    </row>
    <row r="1963" s="2" customFormat="1" ht="6.96" customHeight="1">
      <c r="A1963" s="41"/>
      <c r="B1963" s="62"/>
      <c r="C1963" s="63"/>
      <c r="D1963" s="63"/>
      <c r="E1963" s="63"/>
      <c r="F1963" s="63"/>
      <c r="G1963" s="63"/>
      <c r="H1963" s="63"/>
      <c r="I1963" s="63"/>
      <c r="J1963" s="63"/>
      <c r="K1963" s="63"/>
      <c r="L1963" s="47"/>
      <c r="M1963" s="41"/>
      <c r="O1963" s="41"/>
      <c r="P1963" s="41"/>
      <c r="Q1963" s="41"/>
      <c r="R1963" s="41"/>
      <c r="S1963" s="41"/>
      <c r="T1963" s="41"/>
      <c r="U1963" s="41"/>
      <c r="V1963" s="41"/>
      <c r="W1963" s="41"/>
      <c r="X1963" s="41"/>
      <c r="Y1963" s="41"/>
      <c r="Z1963" s="41"/>
      <c r="AA1963" s="41"/>
      <c r="AB1963" s="41"/>
      <c r="AC1963" s="41"/>
      <c r="AD1963" s="41"/>
      <c r="AE1963" s="41"/>
    </row>
  </sheetData>
  <sheetProtection sheet="1" autoFilter="0" formatColumns="0" formatRows="0" objects="1" scenarios="1" spinCount="100000" saltValue="+8InFNRSfJrqlssjyKxT2Y2p0GlzTKvagLhXCfuhykU30LHRjYnU7kej3gtYjwdyMfJ1A3NAE4TP7aj2CIZiYw==" hashValue="lZvV0f3FaQo/w8tO5yfR1e3x3fmn8mEgLJOtHFUKV7gF4aWNDkgBlCQuJmhHUMOqz9DlsVZ9xis/2vBO2O4Y2Q==" algorithmName="SHA-512" password="CC35"/>
  <autoFilter ref="C109:K1962"/>
  <mergeCells count="9">
    <mergeCell ref="E7:H7"/>
    <mergeCell ref="E9:H9"/>
    <mergeCell ref="E18:H18"/>
    <mergeCell ref="E27:H27"/>
    <mergeCell ref="E48:H48"/>
    <mergeCell ref="E50:H50"/>
    <mergeCell ref="E100:H100"/>
    <mergeCell ref="E102:H102"/>
    <mergeCell ref="L2:V2"/>
  </mergeCells>
  <hyperlinks>
    <hyperlink ref="F114" r:id="rId1" display="https://podminky.urs.cz/item/CS_URS_2024_02/122211101"/>
    <hyperlink ref="F126" r:id="rId2" display="https://podminky.urs.cz/item/CS_URS_2024_02/132212131"/>
    <hyperlink ref="F140" r:id="rId3" display="https://podminky.urs.cz/item/CS_URS_2024_02/162211311"/>
    <hyperlink ref="F158" r:id="rId4" display="https://podminky.urs.cz/item/CS_URS_2024_02/162211319"/>
    <hyperlink ref="F160" r:id="rId5" display="https://podminky.urs.cz/item/CS_URS_2024_02/162751117"/>
    <hyperlink ref="F178" r:id="rId6" display="https://podminky.urs.cz/item/CS_URS_2024_02/162751119"/>
    <hyperlink ref="F181" r:id="rId7" display="https://podminky.urs.cz/item/CS_URS_2024_02/171201221"/>
    <hyperlink ref="F184" r:id="rId8" display="https://podminky.urs.cz/item/CS_URS_2024_02/174111102"/>
    <hyperlink ref="F198" r:id="rId9" display="https://podminky.urs.cz/item/CS_URS_2024_02/175111101"/>
    <hyperlink ref="F209" r:id="rId10" display="https://podminky.urs.cz/item/CS_URS_2024_02/181912112"/>
    <hyperlink ref="F222" r:id="rId11" display="https://podminky.urs.cz/item/CS_URS_2024_02/3142352"/>
    <hyperlink ref="F227" r:id="rId12" display="https://podminky.urs.cz/item/CS_URS_2024_02/3142353"/>
    <hyperlink ref="F232" r:id="rId13" display="https://podminky.urs.cz/item/CS_URS_2024_02/314235484"/>
    <hyperlink ref="F234" r:id="rId14" display="https://podminky.urs.cz/item/CS_URS_2024_02/317142420"/>
    <hyperlink ref="F243" r:id="rId15" display="https://podminky.urs.cz/item/CS_URS_2024_02/317142422"/>
    <hyperlink ref="F248" r:id="rId16" display="https://podminky.urs.cz/item/CS_URS_2024_02/317234410"/>
    <hyperlink ref="F253" r:id="rId17" display="https://podminky.urs.cz/item/CS_URS_2024_02/317944323"/>
    <hyperlink ref="F259" r:id="rId18" display="https://podminky.urs.cz/item/CS_URS_2024_02/340239212"/>
    <hyperlink ref="F264" r:id="rId19" display="https://podminky.urs.cz/item/CS_URS_2024_02/342272225"/>
    <hyperlink ref="F278" r:id="rId20" display="https://podminky.urs.cz/item/CS_URS_2024_02/342272245"/>
    <hyperlink ref="F288" r:id="rId21" display="https://podminky.urs.cz/item/CS_URS_2024_02/342291121"/>
    <hyperlink ref="F304" r:id="rId22" display="https://podminky.urs.cz/item/CS_URS_2024_02/451573111"/>
    <hyperlink ref="F314" r:id="rId23" display="https://podminky.urs.cz/item/CS_URS_2024_02/611131121"/>
    <hyperlink ref="F323" r:id="rId24" display="https://podminky.urs.cz/item/CS_URS_2024_02/611311131"/>
    <hyperlink ref="F332" r:id="rId25" display="https://podminky.urs.cz/item/CS_URS_2024_02/611311133"/>
    <hyperlink ref="F337" r:id="rId26" display="https://podminky.urs.cz/item/CS_URS_2024_02/611315422"/>
    <hyperlink ref="F345" r:id="rId27" display="https://podminky.urs.cz/item/CS_URS_2024_02/612131100"/>
    <hyperlink ref="F354" r:id="rId28" display="https://podminky.urs.cz/item/CS_URS_2024_02/612131121"/>
    <hyperlink ref="F377" r:id="rId29" display="https://podminky.urs.cz/item/CS_URS_2024_02/612311111"/>
    <hyperlink ref="F387" r:id="rId30" display="https://podminky.urs.cz/item/CS_URS_2024_02/612311131"/>
    <hyperlink ref="F410" r:id="rId31" display="https://podminky.urs.cz/item/CS_URS_2024_02/612315422"/>
    <hyperlink ref="F416" r:id="rId32" display="https://podminky.urs.cz/item/CS_URS_2024_02/612325302"/>
    <hyperlink ref="F421" r:id="rId33" display="https://podminky.urs.cz/item/CS_URS_2024_02/619995001"/>
    <hyperlink ref="F437" r:id="rId34" display="https://podminky.urs.cz/item/CS_URS_2024_02/631311126"/>
    <hyperlink ref="F443" r:id="rId35" display="https://podminky.urs.cz/item/CS_URS_2024_02/631311135"/>
    <hyperlink ref="F450" r:id="rId36" display="https://podminky.urs.cz/item/CS_URS_2024_02/631319173"/>
    <hyperlink ref="F456" r:id="rId37" display="https://podminky.urs.cz/item/CS_URS_2024_02/631319175"/>
    <hyperlink ref="F463" r:id="rId38" display="https://podminky.urs.cz/item/CS_URS_2024_02/631319196"/>
    <hyperlink ref="F469" r:id="rId39" display="https://podminky.urs.cz/item/CS_URS_2024_02/631319197"/>
    <hyperlink ref="F475" r:id="rId40" display="https://podminky.urs.cz/item/CS_URS_2024_02/631362021"/>
    <hyperlink ref="F492" r:id="rId41" display="https://podminky.urs.cz/item/CS_URS_2024_02/632451254"/>
    <hyperlink ref="F498" r:id="rId42" display="https://podminky.urs.cz/item/CS_URS_2024_02/632451293"/>
    <hyperlink ref="F509" r:id="rId43" display="https://podminky.urs.cz/item/CS_URS_2024_02/633811111"/>
    <hyperlink ref="F515" r:id="rId44" display="https://podminky.urs.cz/item/CS_URS_2024_02/635111215"/>
    <hyperlink ref="F527" r:id="rId45" display="https://podminky.urs.cz/item/CS_URS_2024_02/636211131"/>
    <hyperlink ref="F529" r:id="rId46" display="https://podminky.urs.cz/item/CS_URS_2024_02/644941111"/>
    <hyperlink ref="F536" r:id="rId47" display="https://podminky.urs.cz/item/CS_URS_2024_02/949101111"/>
    <hyperlink ref="F544" r:id="rId48" display="https://podminky.urs.cz/item/CS_URS_2024_02/952901111"/>
    <hyperlink ref="F552" r:id="rId49" display="https://podminky.urs.cz/item/CS_URS_2024_02/965042241"/>
    <hyperlink ref="F559" r:id="rId50" display="https://podminky.urs.cz/item/CS_URS_2024_02/965043341"/>
    <hyperlink ref="F566" r:id="rId51" display="https://podminky.urs.cz/item/CS_URS_2024_02/965049111"/>
    <hyperlink ref="F573" r:id="rId52" display="https://podminky.urs.cz/item/CS_URS_2024_02/965049112"/>
    <hyperlink ref="F580" r:id="rId53" display="https://podminky.urs.cz/item/CS_URS_2024_02/965081113"/>
    <hyperlink ref="F585" r:id="rId54" display="https://podminky.urs.cz/item/CS_URS_2024_02/965081213"/>
    <hyperlink ref="F591" r:id="rId55" display="https://podminky.urs.cz/item/CS_URS_2024_02/971033681"/>
    <hyperlink ref="F596" r:id="rId56" display="https://podminky.urs.cz/item/CS_URS_2024_02/973031345"/>
    <hyperlink ref="F601" r:id="rId57" display="https://podminky.urs.cz/item/CS_URS_2024_02/974031664"/>
    <hyperlink ref="F606" r:id="rId58" display="https://podminky.urs.cz/item/CS_URS_2024_02/977151118"/>
    <hyperlink ref="F611" r:id="rId59" display="https://podminky.urs.cz/item/CS_URS_2024_02/977151119"/>
    <hyperlink ref="F616" r:id="rId60" display="https://podminky.urs.cz/item/CS_URS_2024_02/977151122"/>
    <hyperlink ref="F621" r:id="rId61" display="https://podminky.urs.cz/item/CS_URS_2024_02/978059541"/>
    <hyperlink ref="F626" r:id="rId62" display="https://podminky.urs.cz/item/CS_URS_2024_02/975-R"/>
    <hyperlink ref="F628" r:id="rId63" display="https://podminky.urs.cz/item/CS_URS_2024_02/975-R1"/>
    <hyperlink ref="F636" r:id="rId64" display="https://podminky.urs.cz/item/CS_URS_2024_02/975-R2"/>
    <hyperlink ref="F642" r:id="rId65" display="https://podminky.urs.cz/item/CS_URS_2024_02/997013211"/>
    <hyperlink ref="F644" r:id="rId66" display="https://podminky.urs.cz/item/CS_URS_2024_02/997013501"/>
    <hyperlink ref="F646" r:id="rId67" display="https://podminky.urs.cz/item/CS_URS_2024_02/997013509"/>
    <hyperlink ref="F649" r:id="rId68" display="https://podminky.urs.cz/item/CS_URS_2024_02/997013602"/>
    <hyperlink ref="F651" r:id="rId69" display="https://podminky.urs.cz/item/CS_URS_2024_02/997013603"/>
    <hyperlink ref="F653" r:id="rId70" display="https://podminky.urs.cz/item/CS_URS_2024_02/997013607"/>
    <hyperlink ref="F656" r:id="rId71" display="https://podminky.urs.cz/item/CS_URS_2024_02/998011008"/>
    <hyperlink ref="F660" r:id="rId72" display="https://podminky.urs.cz/item/CS_URS_2024_02/711111001"/>
    <hyperlink ref="F669" r:id="rId73" display="https://podminky.urs.cz/item/CS_URS_2024_02/711141559"/>
    <hyperlink ref="F691" r:id="rId74" display="https://podminky.urs.cz/item/CS_URS_2024_02/711161273"/>
    <hyperlink ref="F700" r:id="rId75" display="https://podminky.urs.cz/item/CS_URS_2024_02/711491272"/>
    <hyperlink ref="F709" r:id="rId76" display="https://podminky.urs.cz/item/CS_URS_2024_02/998711311"/>
    <hyperlink ref="F712" r:id="rId77" display="https://podminky.urs.cz/item/CS_URS_2024_02/713121111"/>
    <hyperlink ref="F720" r:id="rId78" display="https://podminky.urs.cz/item/CS_URS_2024_02/713121121"/>
    <hyperlink ref="F738" r:id="rId79" display="https://podminky.urs.cz/item/CS_URS_2024_02/713121211"/>
    <hyperlink ref="F748" r:id="rId80" display="https://podminky.urs.cz/item/CS_URS_2024_02/713191132"/>
    <hyperlink ref="F761" r:id="rId81" display="https://podminky.urs.cz/item/CS_URS_2024_02/713463131"/>
    <hyperlink ref="F767" r:id="rId82" display="https://podminky.urs.cz/item/CS_URS_2024_02/713463132"/>
    <hyperlink ref="F787" r:id="rId83" display="https://podminky.urs.cz/item/CS_URS_2024_02/713463211"/>
    <hyperlink ref="F817" r:id="rId84" display="https://podminky.urs.cz/item/CS_URS_2024_02/998713311"/>
    <hyperlink ref="F820" r:id="rId85" display="https://podminky.urs.cz/item/CS_URS_2024_02/721171803"/>
    <hyperlink ref="F822" r:id="rId86" display="https://podminky.urs.cz/item/CS_URS_2024_02/721173401"/>
    <hyperlink ref="F824" r:id="rId87" display="https://podminky.urs.cz/item/CS_URS_2024_02/721173402"/>
    <hyperlink ref="F826" r:id="rId88" display="https://podminky.urs.cz/item/CS_URS_2024_02/721173403"/>
    <hyperlink ref="F828" r:id="rId89" display="https://podminky.urs.cz/item/CS_URS_2024_02/721174025"/>
    <hyperlink ref="F831" r:id="rId90" display="https://podminky.urs.cz/item/CS_URS_2024_02/721174042"/>
    <hyperlink ref="F833" r:id="rId91" display="https://podminky.urs.cz/item/CS_URS_2024_02/721174043"/>
    <hyperlink ref="F835" r:id="rId92" display="https://podminky.urs.cz/item/CS_URS_2024_02/721273153"/>
    <hyperlink ref="F837" r:id="rId93" display="https://podminky.urs.cz/item/CS_URS_2024_02/721290111"/>
    <hyperlink ref="F842" r:id="rId94" display="https://podminky.urs.cz/item/CS_URS_2024_02/721290112"/>
    <hyperlink ref="F844" r:id="rId95" display="https://podminky.urs.cz/item/CS_URS_2024_02/721-R01"/>
    <hyperlink ref="F849" r:id="rId96" display="https://podminky.urs.cz/item/CS_URS_2024_02/725564"/>
    <hyperlink ref="F851" r:id="rId97" display="https://podminky.urs.cz/item/CS_URS_2024_02/998721311"/>
    <hyperlink ref="F854" r:id="rId98" display="https://podminky.urs.cz/item/CS_URS_2024_02/722130231"/>
    <hyperlink ref="F859" r:id="rId99" display="https://podminky.urs.cz/item/CS_URS_2024_02/722130232"/>
    <hyperlink ref="F864" r:id="rId100" display="https://podminky.urs.cz/item/CS_URS_2024_02/722130802"/>
    <hyperlink ref="F866" r:id="rId101" display="https://podminky.urs.cz/item/CS_URS_2024_02/722174002"/>
    <hyperlink ref="F868" r:id="rId102" display="https://podminky.urs.cz/item/CS_URS_2024_02/722174003"/>
    <hyperlink ref="F870" r:id="rId103" display="https://podminky.urs.cz/item/CS_URS_2024_02/722174004"/>
    <hyperlink ref="F872" r:id="rId104" display="https://podminky.urs.cz/item/CS_URS_2024_02/722224152"/>
    <hyperlink ref="F874" r:id="rId105" display="https://podminky.urs.cz/item/CS_URS_2024_02/722224154"/>
    <hyperlink ref="F876" r:id="rId106" display="https://podminky.urs.cz/item/CS_URS_2024_02/722231074"/>
    <hyperlink ref="F878" r:id="rId107" display="https://podminky.urs.cz/item/CS_URS_2024_02/722231142"/>
    <hyperlink ref="F880" r:id="rId108" display="https://podminky.urs.cz/item/CS_URS_2024_02/722231201"/>
    <hyperlink ref="F882" r:id="rId109" display="https://podminky.urs.cz/item/CS_URS_2024_02/722231234"/>
    <hyperlink ref="F887" r:id="rId110" display="https://podminky.urs.cz/item/CS_URS_2024_02/722232043"/>
    <hyperlink ref="F892" r:id="rId111" display="https://podminky.urs.cz/item/CS_URS_2024_02/722232044"/>
    <hyperlink ref="F899" r:id="rId112" display="https://podminky.urs.cz/item/CS_URS_2024_02/722232045"/>
    <hyperlink ref="F901" r:id="rId113" display="https://podminky.urs.cz/item/CS_URS_2024_02/722232062"/>
    <hyperlink ref="F903" r:id="rId114" display="https://podminky.urs.cz/item/CS_URS_2024_02/722262211"/>
    <hyperlink ref="F909" r:id="rId115" display="https://podminky.urs.cz/item/CS_URS_2024_02/722262301"/>
    <hyperlink ref="F911" r:id="rId116" display="https://podminky.urs.cz/item/CS_URS_2024_02/722290246"/>
    <hyperlink ref="F913" r:id="rId117" display="https://podminky.urs.cz/item/CS_URS_2024_02/998722311"/>
    <hyperlink ref="F916" r:id="rId118" display="https://podminky.urs.cz/item/CS_URS_2024_02/723150803"/>
    <hyperlink ref="F918" r:id="rId119" display="https://podminky.urs.cz/item/CS_URS_2024_02/723170214"/>
    <hyperlink ref="F920" r:id="rId120" display="https://podminky.urs.cz/item/CS_URS_2024_02/723170226"/>
    <hyperlink ref="F922" r:id="rId121" display="https://podminky.urs.cz/item/CS_URS_2024_02/723181012"/>
    <hyperlink ref="F924" r:id="rId122" display="https://podminky.urs.cz/item/CS_URS_2024_02/723181024"/>
    <hyperlink ref="F926" r:id="rId123" display="https://podminky.urs.cz/item/CS_URS_2024_02/723190108"/>
    <hyperlink ref="F928" r:id="rId124" display="https://podminky.urs.cz/item/CS_URS_2024_02/723190202"/>
    <hyperlink ref="F930" r:id="rId125" display="https://podminky.urs.cz/item/CS_URS_2024_02/723220213"/>
    <hyperlink ref="F932" r:id="rId126" display="https://podminky.urs.cz/item/CS_URS_2024_02/723220214"/>
    <hyperlink ref="F934" r:id="rId127" display="https://podminky.urs.cz/item/CS_URS_2024_02/723220224"/>
    <hyperlink ref="F936" r:id="rId128" display="https://podminky.urs.cz/item/CS_URS_2024_02/723231162"/>
    <hyperlink ref="F938" r:id="rId129" display="https://podminky.urs.cz/item/CS_URS_2024_02/723231164"/>
    <hyperlink ref="F940" r:id="rId130" display="https://podminky.urs.cz/item/CS_URS_2024_02/723546"/>
    <hyperlink ref="F942" r:id="rId131" display="https://podminky.urs.cz/item/CS_URS_2024_02/7231909"/>
    <hyperlink ref="F944" r:id="rId132" display="https://podminky.urs.cz/item/CS_URS_2024_02/7231910"/>
    <hyperlink ref="F946" r:id="rId133" display="https://podminky.urs.cz/item/CS_URS_2024_02/734261712"/>
    <hyperlink ref="F948" r:id="rId134" display="https://podminky.urs.cz/item/CS_URS_2024_02/734261714"/>
    <hyperlink ref="F950" r:id="rId135" display="https://podminky.urs.cz/item/CS_URS_2024_02/998723311"/>
    <hyperlink ref="F953" r:id="rId136" display="https://podminky.urs.cz/item/CS_URS_2024_02/724231127"/>
    <hyperlink ref="F958" r:id="rId137" display="https://podminky.urs.cz/item/CS_URS_2024_02/724231127a"/>
    <hyperlink ref="F963" r:id="rId138" display="https://podminky.urs.cz/item/CS_URS_2024_02/724231127b"/>
    <hyperlink ref="F968" r:id="rId139" display="https://podminky.urs.cz/item/CS_URS_2024_02/724233004"/>
    <hyperlink ref="F971" r:id="rId140" display="https://podminky.urs.cz/item/CS_URS_2024_02/725110811"/>
    <hyperlink ref="F973" r:id="rId141" display="https://podminky.urs.cz/item/CS_URS_2024_02/725112022"/>
    <hyperlink ref="F980" r:id="rId142" display="https://podminky.urs.cz/item/CS_URS_2024_02/725211601"/>
    <hyperlink ref="F989" r:id="rId143" display="https://podminky.urs.cz/item/CS_URS_2024_02/725211602"/>
    <hyperlink ref="F1004" r:id="rId144" display="https://podminky.urs.cz/item/CS_URS_2024_02/725241111"/>
    <hyperlink ref="F1009" r:id="rId145" display="https://podminky.urs.cz/item/CS_URS_2024_02/725244102"/>
    <hyperlink ref="F1014" r:id="rId146" display="https://podminky.urs.cz/item/CS_URS_2024_02/725291654"/>
    <hyperlink ref="F1024" r:id="rId147" display="https://podminky.urs.cz/item/CS_URS_2024_02/725311121"/>
    <hyperlink ref="F1030" r:id="rId148" display="https://podminky.urs.cz/item/CS_URS_2024_02/725331111"/>
    <hyperlink ref="F1035" r:id="rId149" display="https://podminky.urs.cz/item/CS_URS_2024_02/725531101"/>
    <hyperlink ref="F1037" r:id="rId150" display="https://podminky.urs.cz/item/CS_URS_2024_02/725531102"/>
    <hyperlink ref="F1039" r:id="rId151" display="https://podminky.urs.cz/item/CS_URS_2024_02/725813112"/>
    <hyperlink ref="F1046" r:id="rId152" display="https://podminky.urs.cz/item/CS_URS_2024_02/725821325"/>
    <hyperlink ref="F1051" r:id="rId153" display="https://podminky.urs.cz/item/CS_URS_2024_02/725822613"/>
    <hyperlink ref="F1060" r:id="rId154" display="https://podminky.urs.cz/item/CS_URS_2024_02/725849411"/>
    <hyperlink ref="F1087" r:id="rId155" display="https://podminky.urs.cz/item/CS_URS_2024_02/725980123"/>
    <hyperlink ref="F1097" r:id="rId156" display="https://podminky.urs.cz/item/CS_URS_2024_02/998725311"/>
    <hyperlink ref="F1100" r:id="rId157" display="https://podminky.urs.cz/item/CS_URS_2024_02/726131001"/>
    <hyperlink ref="F1105" r:id="rId158" display="https://podminky.urs.cz/item/CS_URS_2024_02/726131041"/>
    <hyperlink ref="F1113" r:id="rId159" display="https://podminky.urs.cz/item/CS_URS_2024_02/998726311"/>
    <hyperlink ref="F1116" r:id="rId160" display="https://podminky.urs.cz/item/CS_URS_2024_02/731200832"/>
    <hyperlink ref="F1118" r:id="rId161" display="https://podminky.urs.cz/item/CS_URS_2024_02/731244132"/>
    <hyperlink ref="F1124" r:id="rId162" display="https://podminky.urs.cz/item/CS_URS_2024_02/73156"/>
    <hyperlink ref="F1126" r:id="rId163" display="https://podminky.urs.cz/item/CS_URS_2024_02/998731311"/>
    <hyperlink ref="F1129" r:id="rId164" display="https://podminky.urs.cz/item/CS_URS_2024_02/732112142"/>
    <hyperlink ref="F1131" r:id="rId165" display="https://podminky.urs.cz/item/CS_URS_2024_02/732113102"/>
    <hyperlink ref="F1136" r:id="rId166" display="https://podminky.urs.cz/item/CS_URS_2024_02/732211112"/>
    <hyperlink ref="F1141" r:id="rId167" display="https://podminky.urs.cz/item/CS_URS_2024_02/732331616"/>
    <hyperlink ref="F1146" r:id="rId168" display="https://podminky.urs.cz/item/CS_URS_2024_02/73242120"/>
    <hyperlink ref="F1149" r:id="rId169" display="https://podminky.urs.cz/item/CS_URS_2024_02/732421414"/>
    <hyperlink ref="F1154" r:id="rId170" display="https://podminky.urs.cz/item/CS_URS_2024_02/732511301"/>
    <hyperlink ref="F1159" r:id="rId171" display="https://podminky.urs.cz/item/CS_URS_2024_02/998732211"/>
    <hyperlink ref="F1162" r:id="rId172" display="https://podminky.urs.cz/item/CS_URS_2024_02/733110808"/>
    <hyperlink ref="F1164" r:id="rId173" display="https://podminky.urs.cz/item/CS_URS_2024_02/733222102"/>
    <hyperlink ref="F1169" r:id="rId174" display="https://podminky.urs.cz/item/CS_URS_2024_02/733222103"/>
    <hyperlink ref="F1174" r:id="rId175" display="https://podminky.urs.cz/item/CS_URS_2024_02/733222104"/>
    <hyperlink ref="F1181" r:id="rId176" display="https://podminky.urs.cz/item/CS_URS_2024_02/733223105"/>
    <hyperlink ref="F1186" r:id="rId177" display="https://podminky.urs.cz/item/CS_URS_2024_02/733223106"/>
    <hyperlink ref="F1191" r:id="rId178" display="https://podminky.urs.cz/item/CS_URS_2024_02/733291101"/>
    <hyperlink ref="F1195" r:id="rId179" display="https://podminky.urs.cz/item/CS_URS_2024_02/733564"/>
    <hyperlink ref="F1197" r:id="rId180" display="https://podminky.urs.cz/item/CS_URS_2024_02/998733311"/>
    <hyperlink ref="F1200" r:id="rId181" display="https://podminky.urs.cz/item/CS_URS_2024_02/734173214"/>
    <hyperlink ref="F1205" r:id="rId182" display="https://podminky.urs.cz/item/CS_URS_2024_02/734221682"/>
    <hyperlink ref="F1207" r:id="rId183" display="https://podminky.urs.cz/item/CS_URS_2024_02/734222812"/>
    <hyperlink ref="F1209" r:id="rId184" display="https://podminky.urs.cz/item/CS_URS_2024_02/734261402"/>
    <hyperlink ref="F1211" r:id="rId185" display="https://podminky.urs.cz/item/CS_URS_2024_02/734261412"/>
    <hyperlink ref="F1213" r:id="rId186" display="https://podminky.urs.cz/item/CS_URS_2024_02/734292713"/>
    <hyperlink ref="F1215" r:id="rId187" display="https://podminky.urs.cz/item/CS_URS_2024_02/734292714"/>
    <hyperlink ref="F1220" r:id="rId188" display="https://podminky.urs.cz/item/CS_URS_2024_02/734292715"/>
    <hyperlink ref="F1225" r:id="rId189" display="https://podminky.urs.cz/item/CS_URS_2024_02/734411127"/>
    <hyperlink ref="F1230" r:id="rId190" display="https://podminky.urs.cz/item/CS_URS_2024_02/734412111"/>
    <hyperlink ref="F1235" r:id="rId191" display="https://podminky.urs.cz/item/CS_URS_2024_02/734441115"/>
    <hyperlink ref="F1240" r:id="rId192" display="https://podminky.urs.cz/item/CS_URS_2024_02/998734311"/>
    <hyperlink ref="F1243" r:id="rId193" display="https://podminky.urs.cz/item/CS_URS_2024_02/735151811"/>
    <hyperlink ref="F1245" r:id="rId194" display="https://podminky.urs.cz/item/CS_URS_2024_02/735152471"/>
    <hyperlink ref="F1247" r:id="rId195" display="https://podminky.urs.cz/item/CS_URS_2024_02/735152472"/>
    <hyperlink ref="F1249" r:id="rId196" display="https://podminky.urs.cz/item/CS_URS_2024_02/735152473"/>
    <hyperlink ref="F1251" r:id="rId197" display="https://podminky.urs.cz/item/CS_URS_2024_02/735152474"/>
    <hyperlink ref="F1253" r:id="rId198" display="https://podminky.urs.cz/item/CS_URS_2024_02/735152475"/>
    <hyperlink ref="F1255" r:id="rId199" display="https://podminky.urs.cz/item/CS_URS_2024_02/735152573"/>
    <hyperlink ref="F1257" r:id="rId200" display="https://podminky.urs.cz/item/CS_URS_2024_02/735152574"/>
    <hyperlink ref="F1259" r:id="rId201" display="https://podminky.urs.cz/item/CS_URS_2024_02/735160123"/>
    <hyperlink ref="F1261" r:id="rId202" display="https://podminky.urs.cz/item/CS_URS_2024_02/735511141"/>
    <hyperlink ref="F1263" r:id="rId203" display="https://podminky.urs.cz/item/CS_URS_2024_02/735890105"/>
    <hyperlink ref="F1265" r:id="rId204" display="https://podminky.urs.cz/item/CS_URS_2024_02/998735311"/>
    <hyperlink ref="F1268" r:id="rId205" display="https://podminky.urs.cz/item/CS_URS_2024_02/741-R01"/>
    <hyperlink ref="F1270" r:id="rId206" display="https://podminky.urs.cz/item/CS_URS_2024_02/741-R02"/>
    <hyperlink ref="F1273" r:id="rId207" display="https://podminky.urs.cz/item/CS_URS_2024_02/751122011"/>
    <hyperlink ref="F1292" r:id="rId208" display="https://podminky.urs.cz/item/CS_URS_2024_02/751122091"/>
    <hyperlink ref="F1298" r:id="rId209" display="https://podminky.urs.cz/item/CS_URS_2024_02/751322011"/>
    <hyperlink ref="F1304" r:id="rId210" display="https://podminky.urs.cz/item/CS_URS_2024_02/751322012"/>
    <hyperlink ref="F1313" r:id="rId211" display="https://podminky.urs.cz/item/CS_URS_2024_02/751355011"/>
    <hyperlink ref="F1319" r:id="rId212" display="https://podminky.urs.cz/item/CS_URS_2024_02/751398032"/>
    <hyperlink ref="F1329" r:id="rId213" display="https://podminky.urs.cz/item/CS_URS_2024_02/751398091"/>
    <hyperlink ref="F1335" r:id="rId214" display="https://podminky.urs.cz/item/CS_URS_2024_02/751511181"/>
    <hyperlink ref="F1370" r:id="rId215" display="https://podminky.urs.cz/item/CS_URS_2024_02/751511182"/>
    <hyperlink ref="F1388" r:id="rId216" display="https://podminky.urs.cz/item/CS_URS_2024_02/751514775"/>
    <hyperlink ref="F1403" r:id="rId217" display="https://podminky.urs.cz/item/CS_URS_2024_02/751514776"/>
    <hyperlink ref="F1409" r:id="rId218" display="https://podminky.urs.cz/item/CS_URS_2024_02/751525091"/>
    <hyperlink ref="F1418" r:id="rId219" display="https://podminky.urs.cz/item/CS_URS_2024_02/751537111"/>
    <hyperlink ref="F1435" r:id="rId220" display="https://podminky.urs.cz/item/CS_URS_2024_02/751572"/>
    <hyperlink ref="F1437" r:id="rId221" display="https://podminky.urs.cz/item/CS_URS_2024_02/751611119"/>
    <hyperlink ref="F1445" r:id="rId222" display="https://podminky.urs.cz/item/CS_URS_2024_02/7516221"/>
    <hyperlink ref="F1453" r:id="rId223" display="https://podminky.urs.cz/item/CS_URS_2024_02/7516222"/>
    <hyperlink ref="F1460" r:id="rId224" display="https://podminky.urs.cz/item/CS_URS_2024_02/75179116"/>
    <hyperlink ref="F1468" r:id="rId225" display="https://podminky.urs.cz/item/CS_URS_2024_02/721273153.1"/>
    <hyperlink ref="F1476" r:id="rId226" display="https://podminky.urs.cz/item/CS_URS_2024_02/998751311"/>
    <hyperlink ref="F1479" r:id="rId227" display="https://podminky.urs.cz/item/CS_URS_2024_02/763111316"/>
    <hyperlink ref="F1484" r:id="rId228" display="https://podminky.urs.cz/item/CS_URS_2024_02/763121426"/>
    <hyperlink ref="F1491" r:id="rId229" display="https://podminky.urs.cz/item/CS_URS_2024_02/763131495"/>
    <hyperlink ref="F1496" r:id="rId230" display="https://podminky.urs.cz/item/CS_URS_2024_02/763131751"/>
    <hyperlink ref="F1503" r:id="rId231" display="https://podminky.urs.cz/item/CS_URS_2024_02/763164551"/>
    <hyperlink ref="F1508" r:id="rId232" display="https://podminky.urs.cz/item/CS_URS_2024_02/763183112"/>
    <hyperlink ref="F1514" r:id="rId233" display="https://podminky.urs.cz/item/CS_URS_2024_02/763411211"/>
    <hyperlink ref="F1519" r:id="rId234" display="https://podminky.urs.cz/item/CS_URS_2024_02/998763511"/>
    <hyperlink ref="F1522" r:id="rId235" display="https://podminky.urs.cz/item/CS_URS_2024_02/7566-5/T"/>
    <hyperlink ref="F1527" r:id="rId236" display="https://podminky.urs.cz/item/CS_URS_2024_02/766 - 14/T"/>
    <hyperlink ref="F1534" r:id="rId237" display="https://podminky.urs.cz/item/CS_URS_2024_02/766 - 15/T"/>
    <hyperlink ref="F1539" r:id="rId238" display="https://podminky.urs.cz/item/CS_URS_2024_02/766 - 16/T"/>
    <hyperlink ref="F1544" r:id="rId239" display="https://podminky.urs.cz/item/CS_URS_2024_02/766 - 21/T"/>
    <hyperlink ref="F1549" r:id="rId240" display="https://podminky.urs.cz/item/CS_URS_2024_02/766 - 8/T"/>
    <hyperlink ref="F1554" r:id="rId241" display="https://podminky.urs.cz/item/CS_URS_2024_02/766-1/P"/>
    <hyperlink ref="F1559" r:id="rId242" display="https://podminky.urs.cz/item/CS_URS_2024_02/766-1/T"/>
    <hyperlink ref="F1561" r:id="rId243" display="https://podminky.urs.cz/item/CS_URS_2024_02/766-2/P"/>
    <hyperlink ref="F1566" r:id="rId244" display="https://podminky.urs.cz/item/CS_URS_2024_02/766-2/T"/>
    <hyperlink ref="F1568" r:id="rId245" display="https://podminky.urs.cz/item/CS_URS_2024_02/766-20/T"/>
    <hyperlink ref="F1573" r:id="rId246" display="https://podminky.urs.cz/item/CS_URS_2024_02/766-3/T"/>
    <hyperlink ref="F1575" r:id="rId247" display="https://podminky.urs.cz/item/CS_URS_2024_02/766-4/T"/>
    <hyperlink ref="F1580" r:id="rId248" display="https://podminky.urs.cz/item/CS_URS_2024_02/766621602"/>
    <hyperlink ref="F1586" r:id="rId249" display="https://podminky.urs.cz/item/CS_URS_2024_02/766660181"/>
    <hyperlink ref="F1594" r:id="rId250" display="https://podminky.urs.cz/item/CS_URS_2024_02/766660191"/>
    <hyperlink ref="F1625" r:id="rId251" display="https://podminky.urs.cz/item/CS_URS_2024_02/766660312"/>
    <hyperlink ref="F1632" r:id="rId252" display="https://podminky.urs.cz/item/CS_URS_2024_02/766682111"/>
    <hyperlink ref="F1638" r:id="rId253" display="https://podminky.urs.cz/item/CS_URS_2024_02/766682111"/>
    <hyperlink ref="F1650" r:id="rId254" display="https://podminky.urs.cz/item/CS_URS_2024_02/766682211"/>
    <hyperlink ref="F1658" r:id="rId255" display="https://podminky.urs.cz/item/CS_URS_2024_02/998766311"/>
    <hyperlink ref="F1661" r:id="rId256" display="https://podminky.urs.cz/item/CS_URS_2024_02/771111011"/>
    <hyperlink ref="F1670" r:id="rId257" display="https://podminky.urs.cz/item/CS_URS_2024_02/771121011"/>
    <hyperlink ref="F1679" r:id="rId258" display="https://podminky.urs.cz/item/CS_URS_2024_02/771151011"/>
    <hyperlink ref="F1688" r:id="rId259" display="https://podminky.urs.cz/item/CS_URS_2024_02/771474113"/>
    <hyperlink ref="F1696" r:id="rId260" display="https://podminky.urs.cz/item/CS_URS_2024_02/771574416"/>
    <hyperlink ref="F1720" r:id="rId261" display="https://podminky.urs.cz/item/CS_URS_2024_02/771591112"/>
    <hyperlink ref="F1726" r:id="rId262" display="https://podminky.urs.cz/item/CS_URS_2024_02/771591264"/>
    <hyperlink ref="F1733" r:id="rId263" display="https://podminky.urs.cz/item/CS_URS_2024_02/776111112"/>
    <hyperlink ref="F1744" r:id="rId264" display="https://podminky.urs.cz/item/CS_URS_2024_02/776111311"/>
    <hyperlink ref="F1755" r:id="rId265" display="https://podminky.urs.cz/item/CS_URS_2024_02/776121112"/>
    <hyperlink ref="F1766" r:id="rId266" display="https://podminky.urs.cz/item/CS_URS_2024_02/776141112"/>
    <hyperlink ref="F1777" r:id="rId267" display="https://podminky.urs.cz/item/CS_URS_2024_02/776211111"/>
    <hyperlink ref="F1785" r:id="rId268" display="https://podminky.urs.cz/item/CS_URS_2024_02/776222111"/>
    <hyperlink ref="F1793" r:id="rId269" display="https://podminky.urs.cz/item/CS_URS_2024_02/776411211"/>
    <hyperlink ref="F1801" r:id="rId270" display="https://podminky.urs.cz/item/CS_URS_2024_02/776421111"/>
    <hyperlink ref="F1824" r:id="rId271" display="https://podminky.urs.cz/item/CS_URS_2024_02/776421711"/>
    <hyperlink ref="F1832" r:id="rId272" display="https://podminky.urs.cz/item/CS_URS_2024_02/998776311"/>
    <hyperlink ref="F1835" r:id="rId273" display="https://podminky.urs.cz/item/CS_URS_2024_02/781121011"/>
    <hyperlink ref="F1845" r:id="rId274" display="https://podminky.urs.cz/item/CS_URS_2024_02/781131112"/>
    <hyperlink ref="F1850" r:id="rId275" display="https://podminky.urs.cz/item/CS_URS_2024_02/781161021"/>
    <hyperlink ref="F1861" r:id="rId276" display="https://podminky.urs.cz/item/CS_URS_2024_02/781472218"/>
    <hyperlink ref="F1873" r:id="rId277" display="https://podminky.urs.cz/item/CS_URS_2024_02/998781311"/>
    <hyperlink ref="F1876" r:id="rId278" display="https://podminky.urs.cz/item/CS_URS_2024_02/783314201"/>
    <hyperlink ref="F1883" r:id="rId279" display="https://podminky.urs.cz/item/CS_URS_2024_02/784121001"/>
    <hyperlink ref="F1906" r:id="rId280" display="https://podminky.urs.cz/item/CS_URS_2024_02/784181131"/>
    <hyperlink ref="F1935" r:id="rId281" display="https://podminky.urs.cz/item/CS_URS_2024_02/78433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ZMĚNA ČÁSTI DOKONČENÉ STAVBY Č.P. 814 - OLOMOUC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2195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ROUND((SUM(BE88:BE258)),  2)</f>
        <v>0</v>
      </c>
      <c r="G33" s="41"/>
      <c r="H33" s="41"/>
      <c r="I33" s="151">
        <v>0.20999999999999999</v>
      </c>
      <c r="J33" s="150">
        <f>ROUND(((SUM(BE88:BE258))*I33),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ROUND((SUM(BF88:BF258)),  2)</f>
        <v>0</v>
      </c>
      <c r="G34" s="41"/>
      <c r="H34" s="41"/>
      <c r="I34" s="151">
        <v>0.12</v>
      </c>
      <c r="J34" s="150">
        <f>ROUND(((SUM(BF88:BF258))*I34),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ROUND((SUM(BG88:BG258)),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ROUND((SUM(BH88:BH258)),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ROUND((SUM(BI88:BI258)),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ZMĚNA ČÁSTI DOKONČENÉ STAVBY Č.P. 814 - OLOMOUC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SO02 - Hradební  zeď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Metropolitní kapitula u svatého Václava v Olomouci</v>
      </c>
      <c r="G54" s="43"/>
      <c r="H54" s="43"/>
      <c r="I54" s="35" t="s">
        <v>33</v>
      </c>
      <c r="J54" s="39" t="str">
        <f>E21</f>
        <v>INTEGRAPLAN v.o.s.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103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104</v>
      </c>
      <c r="E62" s="177"/>
      <c r="F62" s="177"/>
      <c r="G62" s="177"/>
      <c r="H62" s="177"/>
      <c r="I62" s="177"/>
      <c r="J62" s="178">
        <f>J121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105</v>
      </c>
      <c r="E63" s="177"/>
      <c r="F63" s="177"/>
      <c r="G63" s="177"/>
      <c r="H63" s="177"/>
      <c r="I63" s="177"/>
      <c r="J63" s="178">
        <f>J166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106</v>
      </c>
      <c r="E64" s="177"/>
      <c r="F64" s="177"/>
      <c r="G64" s="177"/>
      <c r="H64" s="177"/>
      <c r="I64" s="177"/>
      <c r="J64" s="178">
        <f>J179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107</v>
      </c>
      <c r="E65" s="171"/>
      <c r="F65" s="171"/>
      <c r="G65" s="171"/>
      <c r="H65" s="171"/>
      <c r="I65" s="171"/>
      <c r="J65" s="172">
        <f>J182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2196</v>
      </c>
      <c r="E66" s="177"/>
      <c r="F66" s="177"/>
      <c r="G66" s="177"/>
      <c r="H66" s="177"/>
      <c r="I66" s="177"/>
      <c r="J66" s="178">
        <f>J183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2197</v>
      </c>
      <c r="E67" s="177"/>
      <c r="F67" s="177"/>
      <c r="G67" s="177"/>
      <c r="H67" s="177"/>
      <c r="I67" s="177"/>
      <c r="J67" s="178">
        <f>J191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128</v>
      </c>
      <c r="E68" s="177"/>
      <c r="F68" s="177"/>
      <c r="G68" s="177"/>
      <c r="H68" s="177"/>
      <c r="I68" s="177"/>
      <c r="J68" s="178">
        <f>J222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130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ZMĚNA ČÁSTI DOKONČENÉ STAVBY Č.P. 814 - OLOMOUC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93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 xml:space="preserve">SO02 - Hradební  zeď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21. 7. 2024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Metropolitní kapitula u svatého Václava v Olomouci</v>
      </c>
      <c r="G84" s="43"/>
      <c r="H84" s="43"/>
      <c r="I84" s="35" t="s">
        <v>33</v>
      </c>
      <c r="J84" s="39" t="str">
        <f>E21</f>
        <v>INTEGRAPLAN v.o.s.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131</v>
      </c>
      <c r="D87" s="183" t="s">
        <v>60</v>
      </c>
      <c r="E87" s="183" t="s">
        <v>56</v>
      </c>
      <c r="F87" s="183" t="s">
        <v>57</v>
      </c>
      <c r="G87" s="183" t="s">
        <v>132</v>
      </c>
      <c r="H87" s="183" t="s">
        <v>133</v>
      </c>
      <c r="I87" s="183" t="s">
        <v>134</v>
      </c>
      <c r="J87" s="183" t="s">
        <v>97</v>
      </c>
      <c r="K87" s="184" t="s">
        <v>135</v>
      </c>
      <c r="L87" s="185"/>
      <c r="M87" s="95" t="s">
        <v>19</v>
      </c>
      <c r="N87" s="96" t="s">
        <v>45</v>
      </c>
      <c r="O87" s="96" t="s">
        <v>136</v>
      </c>
      <c r="P87" s="96" t="s">
        <v>137</v>
      </c>
      <c r="Q87" s="96" t="s">
        <v>138</v>
      </c>
      <c r="R87" s="96" t="s">
        <v>139</v>
      </c>
      <c r="S87" s="96" t="s">
        <v>140</v>
      </c>
      <c r="T87" s="97" t="s">
        <v>141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142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P89+P182</f>
        <v>0</v>
      </c>
      <c r="Q88" s="99"/>
      <c r="R88" s="188">
        <f>R89+R182</f>
        <v>44.217822999999996</v>
      </c>
      <c r="S88" s="99"/>
      <c r="T88" s="189">
        <f>T89+T182</f>
        <v>74.625320000000002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98</v>
      </c>
      <c r="BK88" s="190">
        <f>BK89+BK182</f>
        <v>0</v>
      </c>
    </row>
    <row r="89" s="12" customFormat="1" ht="25.92" customHeight="1">
      <c r="A89" s="12"/>
      <c r="B89" s="191"/>
      <c r="C89" s="192"/>
      <c r="D89" s="193" t="s">
        <v>74</v>
      </c>
      <c r="E89" s="194" t="s">
        <v>143</v>
      </c>
      <c r="F89" s="194" t="s">
        <v>144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P90+P121+P166+P179</f>
        <v>0</v>
      </c>
      <c r="Q89" s="199"/>
      <c r="R89" s="200">
        <f>R90+R121+R166+R179</f>
        <v>15.918897600000001</v>
      </c>
      <c r="S89" s="199"/>
      <c r="T89" s="201">
        <f>T90+T121+T166+T179</f>
        <v>74.020319999999998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83</v>
      </c>
      <c r="AT89" s="203" t="s">
        <v>74</v>
      </c>
      <c r="AU89" s="203" t="s">
        <v>75</v>
      </c>
      <c r="AY89" s="202" t="s">
        <v>145</v>
      </c>
      <c r="BK89" s="204">
        <f>BK90+BK121+BK166+BK179</f>
        <v>0</v>
      </c>
    </row>
    <row r="90" s="12" customFormat="1" ht="22.8" customHeight="1">
      <c r="A90" s="12"/>
      <c r="B90" s="191"/>
      <c r="C90" s="192"/>
      <c r="D90" s="193" t="s">
        <v>74</v>
      </c>
      <c r="E90" s="205" t="s">
        <v>195</v>
      </c>
      <c r="F90" s="205" t="s">
        <v>328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SUM(P91:P120)</f>
        <v>0</v>
      </c>
      <c r="Q90" s="199"/>
      <c r="R90" s="200">
        <f>SUM(R91:R120)</f>
        <v>7.7540976000000006</v>
      </c>
      <c r="S90" s="199"/>
      <c r="T90" s="201">
        <f>SUM(T91:T120)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83</v>
      </c>
      <c r="AT90" s="203" t="s">
        <v>74</v>
      </c>
      <c r="AU90" s="203" t="s">
        <v>83</v>
      </c>
      <c r="AY90" s="202" t="s">
        <v>145</v>
      </c>
      <c r="BK90" s="204">
        <f>SUM(BK91:BK120)</f>
        <v>0</v>
      </c>
    </row>
    <row r="91" s="2" customFormat="1" ht="21.75" customHeight="1">
      <c r="A91" s="41"/>
      <c r="B91" s="42"/>
      <c r="C91" s="207" t="s">
        <v>83</v>
      </c>
      <c r="D91" s="207" t="s">
        <v>147</v>
      </c>
      <c r="E91" s="208" t="s">
        <v>2198</v>
      </c>
      <c r="F91" s="209" t="s">
        <v>2199</v>
      </c>
      <c r="G91" s="210" t="s">
        <v>231</v>
      </c>
      <c r="H91" s="211">
        <v>58</v>
      </c>
      <c r="I91" s="212"/>
      <c r="J91" s="213">
        <f>ROUND(I91*H91,2)</f>
        <v>0</v>
      </c>
      <c r="K91" s="209" t="s">
        <v>151</v>
      </c>
      <c r="L91" s="47"/>
      <c r="M91" s="214" t="s">
        <v>19</v>
      </c>
      <c r="N91" s="215" t="s">
        <v>46</v>
      </c>
      <c r="O91" s="87"/>
      <c r="P91" s="216">
        <f>O91*H91</f>
        <v>0</v>
      </c>
      <c r="Q91" s="216">
        <v>0.0167</v>
      </c>
      <c r="R91" s="216">
        <f>Q91*H91</f>
        <v>0.96860000000000002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152</v>
      </c>
      <c r="AT91" s="218" t="s">
        <v>147</v>
      </c>
      <c r="AU91" s="218" t="s">
        <v>85</v>
      </c>
      <c r="AY91" s="20" t="s">
        <v>145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83</v>
      </c>
      <c r="BK91" s="219">
        <f>ROUND(I91*H91,2)</f>
        <v>0</v>
      </c>
      <c r="BL91" s="20" t="s">
        <v>152</v>
      </c>
      <c r="BM91" s="218" t="s">
        <v>2200</v>
      </c>
    </row>
    <row r="92" s="2" customFormat="1">
      <c r="A92" s="41"/>
      <c r="B92" s="42"/>
      <c r="C92" s="43"/>
      <c r="D92" s="220" t="s">
        <v>154</v>
      </c>
      <c r="E92" s="43"/>
      <c r="F92" s="221" t="s">
        <v>2201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154</v>
      </c>
      <c r="AU92" s="20" t="s">
        <v>85</v>
      </c>
    </row>
    <row r="93" s="13" customFormat="1">
      <c r="A93" s="13"/>
      <c r="B93" s="225"/>
      <c r="C93" s="226"/>
      <c r="D93" s="227" t="s">
        <v>156</v>
      </c>
      <c r="E93" s="228" t="s">
        <v>19</v>
      </c>
      <c r="F93" s="229" t="s">
        <v>2202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156</v>
      </c>
      <c r="AU93" s="235" t="s">
        <v>85</v>
      </c>
      <c r="AV93" s="13" t="s">
        <v>83</v>
      </c>
      <c r="AW93" s="13" t="s">
        <v>37</v>
      </c>
      <c r="AX93" s="13" t="s">
        <v>75</v>
      </c>
      <c r="AY93" s="235" t="s">
        <v>145</v>
      </c>
    </row>
    <row r="94" s="14" customFormat="1">
      <c r="A94" s="14"/>
      <c r="B94" s="236"/>
      <c r="C94" s="237"/>
      <c r="D94" s="227" t="s">
        <v>156</v>
      </c>
      <c r="E94" s="238" t="s">
        <v>19</v>
      </c>
      <c r="F94" s="239" t="s">
        <v>2203</v>
      </c>
      <c r="G94" s="237"/>
      <c r="H94" s="240">
        <v>36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156</v>
      </c>
      <c r="AU94" s="246" t="s">
        <v>85</v>
      </c>
      <c r="AV94" s="14" t="s">
        <v>85</v>
      </c>
      <c r="AW94" s="14" t="s">
        <v>37</v>
      </c>
      <c r="AX94" s="14" t="s">
        <v>75</v>
      </c>
      <c r="AY94" s="246" t="s">
        <v>145</v>
      </c>
    </row>
    <row r="95" s="13" customFormat="1">
      <c r="A95" s="13"/>
      <c r="B95" s="225"/>
      <c r="C95" s="226"/>
      <c r="D95" s="227" t="s">
        <v>156</v>
      </c>
      <c r="E95" s="228" t="s">
        <v>19</v>
      </c>
      <c r="F95" s="229" t="s">
        <v>2204</v>
      </c>
      <c r="G95" s="226"/>
      <c r="H95" s="228" t="s">
        <v>19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156</v>
      </c>
      <c r="AU95" s="235" t="s">
        <v>85</v>
      </c>
      <c r="AV95" s="13" t="s">
        <v>83</v>
      </c>
      <c r="AW95" s="13" t="s">
        <v>37</v>
      </c>
      <c r="AX95" s="13" t="s">
        <v>75</v>
      </c>
      <c r="AY95" s="235" t="s">
        <v>145</v>
      </c>
    </row>
    <row r="96" s="14" customFormat="1">
      <c r="A96" s="14"/>
      <c r="B96" s="236"/>
      <c r="C96" s="237"/>
      <c r="D96" s="227" t="s">
        <v>156</v>
      </c>
      <c r="E96" s="238" t="s">
        <v>19</v>
      </c>
      <c r="F96" s="239" t="s">
        <v>2205</v>
      </c>
      <c r="G96" s="237"/>
      <c r="H96" s="240">
        <v>22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156</v>
      </c>
      <c r="AU96" s="246" t="s">
        <v>85</v>
      </c>
      <c r="AV96" s="14" t="s">
        <v>85</v>
      </c>
      <c r="AW96" s="14" t="s">
        <v>37</v>
      </c>
      <c r="AX96" s="14" t="s">
        <v>75</v>
      </c>
      <c r="AY96" s="246" t="s">
        <v>145</v>
      </c>
    </row>
    <row r="97" s="16" customFormat="1">
      <c r="A97" s="16"/>
      <c r="B97" s="258"/>
      <c r="C97" s="259"/>
      <c r="D97" s="227" t="s">
        <v>156</v>
      </c>
      <c r="E97" s="260" t="s">
        <v>19</v>
      </c>
      <c r="F97" s="261" t="s">
        <v>166</v>
      </c>
      <c r="G97" s="259"/>
      <c r="H97" s="262">
        <v>58</v>
      </c>
      <c r="I97" s="263"/>
      <c r="J97" s="259"/>
      <c r="K97" s="259"/>
      <c r="L97" s="264"/>
      <c r="M97" s="265"/>
      <c r="N97" s="266"/>
      <c r="O97" s="266"/>
      <c r="P97" s="266"/>
      <c r="Q97" s="266"/>
      <c r="R97" s="266"/>
      <c r="S97" s="266"/>
      <c r="T97" s="267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8" t="s">
        <v>156</v>
      </c>
      <c r="AU97" s="268" t="s">
        <v>85</v>
      </c>
      <c r="AV97" s="16" t="s">
        <v>152</v>
      </c>
      <c r="AW97" s="16" t="s">
        <v>37</v>
      </c>
      <c r="AX97" s="16" t="s">
        <v>83</v>
      </c>
      <c r="AY97" s="268" t="s">
        <v>145</v>
      </c>
    </row>
    <row r="98" s="2" customFormat="1" ht="24.15" customHeight="1">
      <c r="A98" s="41"/>
      <c r="B98" s="42"/>
      <c r="C98" s="207" t="s">
        <v>85</v>
      </c>
      <c r="D98" s="207" t="s">
        <v>147</v>
      </c>
      <c r="E98" s="208" t="s">
        <v>2206</v>
      </c>
      <c r="F98" s="209" t="s">
        <v>2207</v>
      </c>
      <c r="G98" s="210" t="s">
        <v>231</v>
      </c>
      <c r="H98" s="211">
        <v>304</v>
      </c>
      <c r="I98" s="212"/>
      <c r="J98" s="213">
        <f>ROUND(I98*H98,2)</f>
        <v>0</v>
      </c>
      <c r="K98" s="209" t="s">
        <v>151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0.0083000000000000001</v>
      </c>
      <c r="R98" s="216">
        <f>Q98*H98</f>
        <v>2.5232000000000001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152</v>
      </c>
      <c r="AT98" s="218" t="s">
        <v>147</v>
      </c>
      <c r="AU98" s="218" t="s">
        <v>85</v>
      </c>
      <c r="AY98" s="20" t="s">
        <v>145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152</v>
      </c>
      <c r="BM98" s="218" t="s">
        <v>2208</v>
      </c>
    </row>
    <row r="99" s="2" customFormat="1">
      <c r="A99" s="41"/>
      <c r="B99" s="42"/>
      <c r="C99" s="43"/>
      <c r="D99" s="220" t="s">
        <v>154</v>
      </c>
      <c r="E99" s="43"/>
      <c r="F99" s="221" t="s">
        <v>2209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154</v>
      </c>
      <c r="AU99" s="20" t="s">
        <v>85</v>
      </c>
    </row>
    <row r="100" s="13" customFormat="1">
      <c r="A100" s="13"/>
      <c r="B100" s="225"/>
      <c r="C100" s="226"/>
      <c r="D100" s="227" t="s">
        <v>156</v>
      </c>
      <c r="E100" s="228" t="s">
        <v>19</v>
      </c>
      <c r="F100" s="229" t="s">
        <v>2202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156</v>
      </c>
      <c r="AU100" s="235" t="s">
        <v>85</v>
      </c>
      <c r="AV100" s="13" t="s">
        <v>83</v>
      </c>
      <c r="AW100" s="13" t="s">
        <v>37</v>
      </c>
      <c r="AX100" s="13" t="s">
        <v>75</v>
      </c>
      <c r="AY100" s="235" t="s">
        <v>145</v>
      </c>
    </row>
    <row r="101" s="14" customFormat="1">
      <c r="A101" s="14"/>
      <c r="B101" s="236"/>
      <c r="C101" s="237"/>
      <c r="D101" s="227" t="s">
        <v>156</v>
      </c>
      <c r="E101" s="238" t="s">
        <v>19</v>
      </c>
      <c r="F101" s="239" t="s">
        <v>2210</v>
      </c>
      <c r="G101" s="237"/>
      <c r="H101" s="240">
        <v>216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156</v>
      </c>
      <c r="AU101" s="246" t="s">
        <v>85</v>
      </c>
      <c r="AV101" s="14" t="s">
        <v>85</v>
      </c>
      <c r="AW101" s="14" t="s">
        <v>37</v>
      </c>
      <c r="AX101" s="14" t="s">
        <v>75</v>
      </c>
      <c r="AY101" s="246" t="s">
        <v>145</v>
      </c>
    </row>
    <row r="102" s="13" customFormat="1">
      <c r="A102" s="13"/>
      <c r="B102" s="225"/>
      <c r="C102" s="226"/>
      <c r="D102" s="227" t="s">
        <v>156</v>
      </c>
      <c r="E102" s="228" t="s">
        <v>19</v>
      </c>
      <c r="F102" s="229" t="s">
        <v>2204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156</v>
      </c>
      <c r="AU102" s="235" t="s">
        <v>85</v>
      </c>
      <c r="AV102" s="13" t="s">
        <v>83</v>
      </c>
      <c r="AW102" s="13" t="s">
        <v>37</v>
      </c>
      <c r="AX102" s="13" t="s">
        <v>75</v>
      </c>
      <c r="AY102" s="235" t="s">
        <v>145</v>
      </c>
    </row>
    <row r="103" s="14" customFormat="1">
      <c r="A103" s="14"/>
      <c r="B103" s="236"/>
      <c r="C103" s="237"/>
      <c r="D103" s="227" t="s">
        <v>156</v>
      </c>
      <c r="E103" s="238" t="s">
        <v>19</v>
      </c>
      <c r="F103" s="239" t="s">
        <v>2211</v>
      </c>
      <c r="G103" s="237"/>
      <c r="H103" s="240">
        <v>88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156</v>
      </c>
      <c r="AU103" s="246" t="s">
        <v>85</v>
      </c>
      <c r="AV103" s="14" t="s">
        <v>85</v>
      </c>
      <c r="AW103" s="14" t="s">
        <v>37</v>
      </c>
      <c r="AX103" s="14" t="s">
        <v>75</v>
      </c>
      <c r="AY103" s="246" t="s">
        <v>145</v>
      </c>
    </row>
    <row r="104" s="16" customFormat="1">
      <c r="A104" s="16"/>
      <c r="B104" s="258"/>
      <c r="C104" s="259"/>
      <c r="D104" s="227" t="s">
        <v>156</v>
      </c>
      <c r="E104" s="260" t="s">
        <v>19</v>
      </c>
      <c r="F104" s="261" t="s">
        <v>166</v>
      </c>
      <c r="G104" s="259"/>
      <c r="H104" s="262">
        <v>304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68" t="s">
        <v>156</v>
      </c>
      <c r="AU104" s="268" t="s">
        <v>85</v>
      </c>
      <c r="AV104" s="16" t="s">
        <v>152</v>
      </c>
      <c r="AW104" s="16" t="s">
        <v>37</v>
      </c>
      <c r="AX104" s="16" t="s">
        <v>83</v>
      </c>
      <c r="AY104" s="268" t="s">
        <v>145</v>
      </c>
    </row>
    <row r="105" s="2" customFormat="1" ht="16.5" customHeight="1">
      <c r="A105" s="41"/>
      <c r="B105" s="42"/>
      <c r="C105" s="207" t="s">
        <v>162</v>
      </c>
      <c r="D105" s="207" t="s">
        <v>147</v>
      </c>
      <c r="E105" s="208" t="s">
        <v>2212</v>
      </c>
      <c r="F105" s="209" t="s">
        <v>2213</v>
      </c>
      <c r="G105" s="210" t="s">
        <v>231</v>
      </c>
      <c r="H105" s="211">
        <v>104.06</v>
      </c>
      <c r="I105" s="212"/>
      <c r="J105" s="213">
        <f>ROUND(I105*H105,2)</f>
        <v>0</v>
      </c>
      <c r="K105" s="209" t="s">
        <v>151</v>
      </c>
      <c r="L105" s="47"/>
      <c r="M105" s="214" t="s">
        <v>19</v>
      </c>
      <c r="N105" s="215" t="s">
        <v>46</v>
      </c>
      <c r="O105" s="87"/>
      <c r="P105" s="216">
        <f>O105*H105</f>
        <v>0</v>
      </c>
      <c r="Q105" s="216">
        <v>0.021000000000000001</v>
      </c>
      <c r="R105" s="216">
        <f>Q105*H105</f>
        <v>2.18526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152</v>
      </c>
      <c r="AT105" s="218" t="s">
        <v>147</v>
      </c>
      <c r="AU105" s="218" t="s">
        <v>85</v>
      </c>
      <c r="AY105" s="20" t="s">
        <v>145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152</v>
      </c>
      <c r="BM105" s="218" t="s">
        <v>2214</v>
      </c>
    </row>
    <row r="106" s="2" customFormat="1">
      <c r="A106" s="41"/>
      <c r="B106" s="42"/>
      <c r="C106" s="43"/>
      <c r="D106" s="220" t="s">
        <v>154</v>
      </c>
      <c r="E106" s="43"/>
      <c r="F106" s="221" t="s">
        <v>2215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154</v>
      </c>
      <c r="AU106" s="20" t="s">
        <v>85</v>
      </c>
    </row>
    <row r="107" s="13" customFormat="1">
      <c r="A107" s="13"/>
      <c r="B107" s="225"/>
      <c r="C107" s="226"/>
      <c r="D107" s="227" t="s">
        <v>156</v>
      </c>
      <c r="E107" s="228" t="s">
        <v>19</v>
      </c>
      <c r="F107" s="229" t="s">
        <v>2216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156</v>
      </c>
      <c r="AU107" s="235" t="s">
        <v>85</v>
      </c>
      <c r="AV107" s="13" t="s">
        <v>83</v>
      </c>
      <c r="AW107" s="13" t="s">
        <v>37</v>
      </c>
      <c r="AX107" s="13" t="s">
        <v>75</v>
      </c>
      <c r="AY107" s="235" t="s">
        <v>145</v>
      </c>
    </row>
    <row r="108" s="13" customFormat="1">
      <c r="A108" s="13"/>
      <c r="B108" s="225"/>
      <c r="C108" s="226"/>
      <c r="D108" s="227" t="s">
        <v>156</v>
      </c>
      <c r="E108" s="228" t="s">
        <v>19</v>
      </c>
      <c r="F108" s="229" t="s">
        <v>2217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156</v>
      </c>
      <c r="AU108" s="235" t="s">
        <v>85</v>
      </c>
      <c r="AV108" s="13" t="s">
        <v>83</v>
      </c>
      <c r="AW108" s="13" t="s">
        <v>37</v>
      </c>
      <c r="AX108" s="13" t="s">
        <v>75</v>
      </c>
      <c r="AY108" s="235" t="s">
        <v>145</v>
      </c>
    </row>
    <row r="109" s="14" customFormat="1">
      <c r="A109" s="14"/>
      <c r="B109" s="236"/>
      <c r="C109" s="237"/>
      <c r="D109" s="227" t="s">
        <v>156</v>
      </c>
      <c r="E109" s="238" t="s">
        <v>19</v>
      </c>
      <c r="F109" s="239" t="s">
        <v>2218</v>
      </c>
      <c r="G109" s="237"/>
      <c r="H109" s="240">
        <v>79.859999999999999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156</v>
      </c>
      <c r="AU109" s="246" t="s">
        <v>85</v>
      </c>
      <c r="AV109" s="14" t="s">
        <v>85</v>
      </c>
      <c r="AW109" s="14" t="s">
        <v>37</v>
      </c>
      <c r="AX109" s="14" t="s">
        <v>75</v>
      </c>
      <c r="AY109" s="246" t="s">
        <v>145</v>
      </c>
    </row>
    <row r="110" s="13" customFormat="1">
      <c r="A110" s="13"/>
      <c r="B110" s="225"/>
      <c r="C110" s="226"/>
      <c r="D110" s="227" t="s">
        <v>156</v>
      </c>
      <c r="E110" s="228" t="s">
        <v>19</v>
      </c>
      <c r="F110" s="229" t="s">
        <v>2219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156</v>
      </c>
      <c r="AU110" s="235" t="s">
        <v>85</v>
      </c>
      <c r="AV110" s="13" t="s">
        <v>83</v>
      </c>
      <c r="AW110" s="13" t="s">
        <v>37</v>
      </c>
      <c r="AX110" s="13" t="s">
        <v>75</v>
      </c>
      <c r="AY110" s="235" t="s">
        <v>145</v>
      </c>
    </row>
    <row r="111" s="14" customFormat="1">
      <c r="A111" s="14"/>
      <c r="B111" s="236"/>
      <c r="C111" s="237"/>
      <c r="D111" s="227" t="s">
        <v>156</v>
      </c>
      <c r="E111" s="238" t="s">
        <v>19</v>
      </c>
      <c r="F111" s="239" t="s">
        <v>2220</v>
      </c>
      <c r="G111" s="237"/>
      <c r="H111" s="240">
        <v>24.199999999999999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156</v>
      </c>
      <c r="AU111" s="246" t="s">
        <v>85</v>
      </c>
      <c r="AV111" s="14" t="s">
        <v>85</v>
      </c>
      <c r="AW111" s="14" t="s">
        <v>37</v>
      </c>
      <c r="AX111" s="14" t="s">
        <v>75</v>
      </c>
      <c r="AY111" s="246" t="s">
        <v>145</v>
      </c>
    </row>
    <row r="112" s="16" customFormat="1">
      <c r="A112" s="16"/>
      <c r="B112" s="258"/>
      <c r="C112" s="259"/>
      <c r="D112" s="227" t="s">
        <v>156</v>
      </c>
      <c r="E112" s="260" t="s">
        <v>19</v>
      </c>
      <c r="F112" s="261" t="s">
        <v>166</v>
      </c>
      <c r="G112" s="259"/>
      <c r="H112" s="262">
        <v>104.06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68" t="s">
        <v>156</v>
      </c>
      <c r="AU112" s="268" t="s">
        <v>85</v>
      </c>
      <c r="AV112" s="16" t="s">
        <v>152</v>
      </c>
      <c r="AW112" s="16" t="s">
        <v>37</v>
      </c>
      <c r="AX112" s="16" t="s">
        <v>83</v>
      </c>
      <c r="AY112" s="268" t="s">
        <v>145</v>
      </c>
    </row>
    <row r="113" s="2" customFormat="1" ht="24.15" customHeight="1">
      <c r="A113" s="41"/>
      <c r="B113" s="42"/>
      <c r="C113" s="207" t="s">
        <v>152</v>
      </c>
      <c r="D113" s="207" t="s">
        <v>147</v>
      </c>
      <c r="E113" s="208" t="s">
        <v>2221</v>
      </c>
      <c r="F113" s="209" t="s">
        <v>2222</v>
      </c>
      <c r="G113" s="210" t="s">
        <v>231</v>
      </c>
      <c r="H113" s="211">
        <v>104.06</v>
      </c>
      <c r="I113" s="212"/>
      <c r="J113" s="213">
        <f>ROUND(I113*H113,2)</f>
        <v>0</v>
      </c>
      <c r="K113" s="209" t="s">
        <v>151</v>
      </c>
      <c r="L113" s="47"/>
      <c r="M113" s="214" t="s">
        <v>19</v>
      </c>
      <c r="N113" s="215" t="s">
        <v>46</v>
      </c>
      <c r="O113" s="87"/>
      <c r="P113" s="216">
        <f>O113*H113</f>
        <v>0</v>
      </c>
      <c r="Q113" s="216">
        <v>0.019959999999999999</v>
      </c>
      <c r="R113" s="216">
        <f>Q113*H113</f>
        <v>2.0770375999999997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152</v>
      </c>
      <c r="AT113" s="218" t="s">
        <v>147</v>
      </c>
      <c r="AU113" s="218" t="s">
        <v>85</v>
      </c>
      <c r="AY113" s="20" t="s">
        <v>145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83</v>
      </c>
      <c r="BK113" s="219">
        <f>ROUND(I113*H113,2)</f>
        <v>0</v>
      </c>
      <c r="BL113" s="20" t="s">
        <v>152</v>
      </c>
      <c r="BM113" s="218" t="s">
        <v>2223</v>
      </c>
    </row>
    <row r="114" s="2" customFormat="1">
      <c r="A114" s="41"/>
      <c r="B114" s="42"/>
      <c r="C114" s="43"/>
      <c r="D114" s="220" t="s">
        <v>154</v>
      </c>
      <c r="E114" s="43"/>
      <c r="F114" s="221" t="s">
        <v>2224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154</v>
      </c>
      <c r="AU114" s="20" t="s">
        <v>85</v>
      </c>
    </row>
    <row r="115" s="13" customFormat="1">
      <c r="A115" s="13"/>
      <c r="B115" s="225"/>
      <c r="C115" s="226"/>
      <c r="D115" s="227" t="s">
        <v>156</v>
      </c>
      <c r="E115" s="228" t="s">
        <v>19</v>
      </c>
      <c r="F115" s="229" t="s">
        <v>2225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156</v>
      </c>
      <c r="AU115" s="235" t="s">
        <v>85</v>
      </c>
      <c r="AV115" s="13" t="s">
        <v>83</v>
      </c>
      <c r="AW115" s="13" t="s">
        <v>37</v>
      </c>
      <c r="AX115" s="13" t="s">
        <v>75</v>
      </c>
      <c r="AY115" s="235" t="s">
        <v>145</v>
      </c>
    </row>
    <row r="116" s="13" customFormat="1">
      <c r="A116" s="13"/>
      <c r="B116" s="225"/>
      <c r="C116" s="226"/>
      <c r="D116" s="227" t="s">
        <v>156</v>
      </c>
      <c r="E116" s="228" t="s">
        <v>19</v>
      </c>
      <c r="F116" s="229" t="s">
        <v>2217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156</v>
      </c>
      <c r="AU116" s="235" t="s">
        <v>85</v>
      </c>
      <c r="AV116" s="13" t="s">
        <v>83</v>
      </c>
      <c r="AW116" s="13" t="s">
        <v>37</v>
      </c>
      <c r="AX116" s="13" t="s">
        <v>75</v>
      </c>
      <c r="AY116" s="235" t="s">
        <v>145</v>
      </c>
    </row>
    <row r="117" s="14" customFormat="1">
      <c r="A117" s="14"/>
      <c r="B117" s="236"/>
      <c r="C117" s="237"/>
      <c r="D117" s="227" t="s">
        <v>156</v>
      </c>
      <c r="E117" s="238" t="s">
        <v>19</v>
      </c>
      <c r="F117" s="239" t="s">
        <v>2218</v>
      </c>
      <c r="G117" s="237"/>
      <c r="H117" s="240">
        <v>79.859999999999999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156</v>
      </c>
      <c r="AU117" s="246" t="s">
        <v>85</v>
      </c>
      <c r="AV117" s="14" t="s">
        <v>85</v>
      </c>
      <c r="AW117" s="14" t="s">
        <v>37</v>
      </c>
      <c r="AX117" s="14" t="s">
        <v>75</v>
      </c>
      <c r="AY117" s="246" t="s">
        <v>145</v>
      </c>
    </row>
    <row r="118" s="13" customFormat="1">
      <c r="A118" s="13"/>
      <c r="B118" s="225"/>
      <c r="C118" s="226"/>
      <c r="D118" s="227" t="s">
        <v>156</v>
      </c>
      <c r="E118" s="228" t="s">
        <v>19</v>
      </c>
      <c r="F118" s="229" t="s">
        <v>2219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156</v>
      </c>
      <c r="AU118" s="235" t="s">
        <v>85</v>
      </c>
      <c r="AV118" s="13" t="s">
        <v>83</v>
      </c>
      <c r="AW118" s="13" t="s">
        <v>37</v>
      </c>
      <c r="AX118" s="13" t="s">
        <v>75</v>
      </c>
      <c r="AY118" s="235" t="s">
        <v>145</v>
      </c>
    </row>
    <row r="119" s="14" customFormat="1">
      <c r="A119" s="14"/>
      <c r="B119" s="236"/>
      <c r="C119" s="237"/>
      <c r="D119" s="227" t="s">
        <v>156</v>
      </c>
      <c r="E119" s="238" t="s">
        <v>19</v>
      </c>
      <c r="F119" s="239" t="s">
        <v>2220</v>
      </c>
      <c r="G119" s="237"/>
      <c r="H119" s="240">
        <v>24.199999999999999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156</v>
      </c>
      <c r="AU119" s="246" t="s">
        <v>85</v>
      </c>
      <c r="AV119" s="14" t="s">
        <v>85</v>
      </c>
      <c r="AW119" s="14" t="s">
        <v>37</v>
      </c>
      <c r="AX119" s="14" t="s">
        <v>75</v>
      </c>
      <c r="AY119" s="246" t="s">
        <v>145</v>
      </c>
    </row>
    <row r="120" s="16" customFormat="1">
      <c r="A120" s="16"/>
      <c r="B120" s="258"/>
      <c r="C120" s="259"/>
      <c r="D120" s="227" t="s">
        <v>156</v>
      </c>
      <c r="E120" s="260" t="s">
        <v>19</v>
      </c>
      <c r="F120" s="261" t="s">
        <v>166</v>
      </c>
      <c r="G120" s="259"/>
      <c r="H120" s="262">
        <v>104.06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8" t="s">
        <v>156</v>
      </c>
      <c r="AU120" s="268" t="s">
        <v>85</v>
      </c>
      <c r="AV120" s="16" t="s">
        <v>152</v>
      </c>
      <c r="AW120" s="16" t="s">
        <v>37</v>
      </c>
      <c r="AX120" s="16" t="s">
        <v>83</v>
      </c>
      <c r="AY120" s="268" t="s">
        <v>145</v>
      </c>
    </row>
    <row r="121" s="12" customFormat="1" ht="22.8" customHeight="1">
      <c r="A121" s="12"/>
      <c r="B121" s="191"/>
      <c r="C121" s="192"/>
      <c r="D121" s="193" t="s">
        <v>74</v>
      </c>
      <c r="E121" s="205" t="s">
        <v>215</v>
      </c>
      <c r="F121" s="205" t="s">
        <v>515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SUM(P122:P165)</f>
        <v>0</v>
      </c>
      <c r="Q121" s="199"/>
      <c r="R121" s="200">
        <f>SUM(R122:R165)</f>
        <v>8.1648000000000014</v>
      </c>
      <c r="S121" s="199"/>
      <c r="T121" s="201">
        <f>SUM(T122:T165)</f>
        <v>74.020319999999998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83</v>
      </c>
      <c r="AT121" s="203" t="s">
        <v>74</v>
      </c>
      <c r="AU121" s="203" t="s">
        <v>83</v>
      </c>
      <c r="AY121" s="202" t="s">
        <v>145</v>
      </c>
      <c r="BK121" s="204">
        <f>SUM(BK122:BK165)</f>
        <v>0</v>
      </c>
    </row>
    <row r="122" s="2" customFormat="1" ht="24.15" customHeight="1">
      <c r="A122" s="41"/>
      <c r="B122" s="42"/>
      <c r="C122" s="207" t="s">
        <v>190</v>
      </c>
      <c r="D122" s="207" t="s">
        <v>147</v>
      </c>
      <c r="E122" s="208" t="s">
        <v>2226</v>
      </c>
      <c r="F122" s="209" t="s">
        <v>2227</v>
      </c>
      <c r="G122" s="210" t="s">
        <v>231</v>
      </c>
      <c r="H122" s="211">
        <v>96.799999999999997</v>
      </c>
      <c r="I122" s="212"/>
      <c r="J122" s="213">
        <f>ROUND(I122*H122,2)</f>
        <v>0</v>
      </c>
      <c r="K122" s="209" t="s">
        <v>151</v>
      </c>
      <c r="L122" s="47"/>
      <c r="M122" s="214" t="s">
        <v>19</v>
      </c>
      <c r="N122" s="215" t="s">
        <v>46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152</v>
      </c>
      <c r="AT122" s="218" t="s">
        <v>147</v>
      </c>
      <c r="AU122" s="218" t="s">
        <v>85</v>
      </c>
      <c r="AY122" s="20" t="s">
        <v>145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83</v>
      </c>
      <c r="BK122" s="219">
        <f>ROUND(I122*H122,2)</f>
        <v>0</v>
      </c>
      <c r="BL122" s="20" t="s">
        <v>152</v>
      </c>
      <c r="BM122" s="218" t="s">
        <v>2228</v>
      </c>
    </row>
    <row r="123" s="2" customFormat="1">
      <c r="A123" s="41"/>
      <c r="B123" s="42"/>
      <c r="C123" s="43"/>
      <c r="D123" s="220" t="s">
        <v>154</v>
      </c>
      <c r="E123" s="43"/>
      <c r="F123" s="221" t="s">
        <v>2229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154</v>
      </c>
      <c r="AU123" s="20" t="s">
        <v>85</v>
      </c>
    </row>
    <row r="124" s="14" customFormat="1">
      <c r="A124" s="14"/>
      <c r="B124" s="236"/>
      <c r="C124" s="237"/>
      <c r="D124" s="227" t="s">
        <v>156</v>
      </c>
      <c r="E124" s="238" t="s">
        <v>19</v>
      </c>
      <c r="F124" s="239" t="s">
        <v>2230</v>
      </c>
      <c r="G124" s="237"/>
      <c r="H124" s="240">
        <v>96.799999999999997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156</v>
      </c>
      <c r="AU124" s="246" t="s">
        <v>85</v>
      </c>
      <c r="AV124" s="14" t="s">
        <v>85</v>
      </c>
      <c r="AW124" s="14" t="s">
        <v>37</v>
      </c>
      <c r="AX124" s="14" t="s">
        <v>75</v>
      </c>
      <c r="AY124" s="246" t="s">
        <v>145</v>
      </c>
    </row>
    <row r="125" s="16" customFormat="1">
      <c r="A125" s="16"/>
      <c r="B125" s="258"/>
      <c r="C125" s="259"/>
      <c r="D125" s="227" t="s">
        <v>156</v>
      </c>
      <c r="E125" s="260" t="s">
        <v>19</v>
      </c>
      <c r="F125" s="261" t="s">
        <v>166</v>
      </c>
      <c r="G125" s="259"/>
      <c r="H125" s="262">
        <v>96.799999999999997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8" t="s">
        <v>156</v>
      </c>
      <c r="AU125" s="268" t="s">
        <v>85</v>
      </c>
      <c r="AV125" s="16" t="s">
        <v>152</v>
      </c>
      <c r="AW125" s="16" t="s">
        <v>37</v>
      </c>
      <c r="AX125" s="16" t="s">
        <v>83</v>
      </c>
      <c r="AY125" s="268" t="s">
        <v>145</v>
      </c>
    </row>
    <row r="126" s="2" customFormat="1" ht="24.15" customHeight="1">
      <c r="A126" s="41"/>
      <c r="B126" s="42"/>
      <c r="C126" s="207" t="s">
        <v>195</v>
      </c>
      <c r="D126" s="207" t="s">
        <v>147</v>
      </c>
      <c r="E126" s="208" t="s">
        <v>2231</v>
      </c>
      <c r="F126" s="209" t="s">
        <v>2232</v>
      </c>
      <c r="G126" s="210" t="s">
        <v>231</v>
      </c>
      <c r="H126" s="211">
        <v>5808</v>
      </c>
      <c r="I126" s="212"/>
      <c r="J126" s="213">
        <f>ROUND(I126*H126,2)</f>
        <v>0</v>
      </c>
      <c r="K126" s="209" t="s">
        <v>151</v>
      </c>
      <c r="L126" s="47"/>
      <c r="M126" s="214" t="s">
        <v>19</v>
      </c>
      <c r="N126" s="215" t="s">
        <v>46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152</v>
      </c>
      <c r="AT126" s="218" t="s">
        <v>147</v>
      </c>
      <c r="AU126" s="218" t="s">
        <v>85</v>
      </c>
      <c r="AY126" s="20" t="s">
        <v>145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83</v>
      </c>
      <c r="BK126" s="219">
        <f>ROUND(I126*H126,2)</f>
        <v>0</v>
      </c>
      <c r="BL126" s="20" t="s">
        <v>152</v>
      </c>
      <c r="BM126" s="218" t="s">
        <v>2233</v>
      </c>
    </row>
    <row r="127" s="2" customFormat="1">
      <c r="A127" s="41"/>
      <c r="B127" s="42"/>
      <c r="C127" s="43"/>
      <c r="D127" s="220" t="s">
        <v>154</v>
      </c>
      <c r="E127" s="43"/>
      <c r="F127" s="221" t="s">
        <v>2234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154</v>
      </c>
      <c r="AU127" s="20" t="s">
        <v>85</v>
      </c>
    </row>
    <row r="128" s="14" customFormat="1">
      <c r="A128" s="14"/>
      <c r="B128" s="236"/>
      <c r="C128" s="237"/>
      <c r="D128" s="227" t="s">
        <v>156</v>
      </c>
      <c r="E128" s="237"/>
      <c r="F128" s="239" t="s">
        <v>2235</v>
      </c>
      <c r="G128" s="237"/>
      <c r="H128" s="240">
        <v>5808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156</v>
      </c>
      <c r="AU128" s="246" t="s">
        <v>85</v>
      </c>
      <c r="AV128" s="14" t="s">
        <v>85</v>
      </c>
      <c r="AW128" s="14" t="s">
        <v>4</v>
      </c>
      <c r="AX128" s="14" t="s">
        <v>83</v>
      </c>
      <c r="AY128" s="246" t="s">
        <v>145</v>
      </c>
    </row>
    <row r="129" s="2" customFormat="1" ht="24.15" customHeight="1">
      <c r="A129" s="41"/>
      <c r="B129" s="42"/>
      <c r="C129" s="207" t="s">
        <v>201</v>
      </c>
      <c r="D129" s="207" t="s">
        <v>147</v>
      </c>
      <c r="E129" s="208" t="s">
        <v>2236</v>
      </c>
      <c r="F129" s="209" t="s">
        <v>2237</v>
      </c>
      <c r="G129" s="210" t="s">
        <v>231</v>
      </c>
      <c r="H129" s="211">
        <v>96.799999999999997</v>
      </c>
      <c r="I129" s="212"/>
      <c r="J129" s="213">
        <f>ROUND(I129*H129,2)</f>
        <v>0</v>
      </c>
      <c r="K129" s="209" t="s">
        <v>151</v>
      </c>
      <c r="L129" s="47"/>
      <c r="M129" s="214" t="s">
        <v>19</v>
      </c>
      <c r="N129" s="215" t="s">
        <v>46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152</v>
      </c>
      <c r="AT129" s="218" t="s">
        <v>147</v>
      </c>
      <c r="AU129" s="218" t="s">
        <v>85</v>
      </c>
      <c r="AY129" s="20" t="s">
        <v>145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83</v>
      </c>
      <c r="BK129" s="219">
        <f>ROUND(I129*H129,2)</f>
        <v>0</v>
      </c>
      <c r="BL129" s="20" t="s">
        <v>152</v>
      </c>
      <c r="BM129" s="218" t="s">
        <v>2238</v>
      </c>
    </row>
    <row r="130" s="2" customFormat="1">
      <c r="A130" s="41"/>
      <c r="B130" s="42"/>
      <c r="C130" s="43"/>
      <c r="D130" s="220" t="s">
        <v>154</v>
      </c>
      <c r="E130" s="43"/>
      <c r="F130" s="221" t="s">
        <v>2239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154</v>
      </c>
      <c r="AU130" s="20" t="s">
        <v>85</v>
      </c>
    </row>
    <row r="131" s="14" customFormat="1">
      <c r="A131" s="14"/>
      <c r="B131" s="236"/>
      <c r="C131" s="237"/>
      <c r="D131" s="227" t="s">
        <v>156</v>
      </c>
      <c r="E131" s="238" t="s">
        <v>19</v>
      </c>
      <c r="F131" s="239" t="s">
        <v>2230</v>
      </c>
      <c r="G131" s="237"/>
      <c r="H131" s="240">
        <v>96.799999999999997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156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145</v>
      </c>
    </row>
    <row r="132" s="16" customFormat="1">
      <c r="A132" s="16"/>
      <c r="B132" s="258"/>
      <c r="C132" s="259"/>
      <c r="D132" s="227" t="s">
        <v>156</v>
      </c>
      <c r="E132" s="260" t="s">
        <v>19</v>
      </c>
      <c r="F132" s="261" t="s">
        <v>166</v>
      </c>
      <c r="G132" s="259"/>
      <c r="H132" s="262">
        <v>96.799999999999997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8" t="s">
        <v>156</v>
      </c>
      <c r="AU132" s="268" t="s">
        <v>85</v>
      </c>
      <c r="AV132" s="16" t="s">
        <v>152</v>
      </c>
      <c r="AW132" s="16" t="s">
        <v>37</v>
      </c>
      <c r="AX132" s="16" t="s">
        <v>83</v>
      </c>
      <c r="AY132" s="268" t="s">
        <v>145</v>
      </c>
    </row>
    <row r="133" s="2" customFormat="1" ht="16.5" customHeight="1">
      <c r="A133" s="41"/>
      <c r="B133" s="42"/>
      <c r="C133" s="207" t="s">
        <v>208</v>
      </c>
      <c r="D133" s="207" t="s">
        <v>147</v>
      </c>
      <c r="E133" s="208" t="s">
        <v>2240</v>
      </c>
      <c r="F133" s="209" t="s">
        <v>2241</v>
      </c>
      <c r="G133" s="210" t="s">
        <v>231</v>
      </c>
      <c r="H133" s="211">
        <v>96.799999999999997</v>
      </c>
      <c r="I133" s="212"/>
      <c r="J133" s="213">
        <f>ROUND(I133*H133,2)</f>
        <v>0</v>
      </c>
      <c r="K133" s="209" t="s">
        <v>151</v>
      </c>
      <c r="L133" s="47"/>
      <c r="M133" s="214" t="s">
        <v>19</v>
      </c>
      <c r="N133" s="215" t="s">
        <v>46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152</v>
      </c>
      <c r="AT133" s="218" t="s">
        <v>147</v>
      </c>
      <c r="AU133" s="218" t="s">
        <v>85</v>
      </c>
      <c r="AY133" s="20" t="s">
        <v>145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83</v>
      </c>
      <c r="BK133" s="219">
        <f>ROUND(I133*H133,2)</f>
        <v>0</v>
      </c>
      <c r="BL133" s="20" t="s">
        <v>152</v>
      </c>
      <c r="BM133" s="218" t="s">
        <v>2242</v>
      </c>
    </row>
    <row r="134" s="2" customFormat="1">
      <c r="A134" s="41"/>
      <c r="B134" s="42"/>
      <c r="C134" s="43"/>
      <c r="D134" s="220" t="s">
        <v>154</v>
      </c>
      <c r="E134" s="43"/>
      <c r="F134" s="221" t="s">
        <v>2243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154</v>
      </c>
      <c r="AU134" s="20" t="s">
        <v>85</v>
      </c>
    </row>
    <row r="135" s="14" customFormat="1">
      <c r="A135" s="14"/>
      <c r="B135" s="236"/>
      <c r="C135" s="237"/>
      <c r="D135" s="227" t="s">
        <v>156</v>
      </c>
      <c r="E135" s="238" t="s">
        <v>19</v>
      </c>
      <c r="F135" s="239" t="s">
        <v>2230</v>
      </c>
      <c r="G135" s="237"/>
      <c r="H135" s="240">
        <v>96.799999999999997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156</v>
      </c>
      <c r="AU135" s="246" t="s">
        <v>85</v>
      </c>
      <c r="AV135" s="14" t="s">
        <v>85</v>
      </c>
      <c r="AW135" s="14" t="s">
        <v>37</v>
      </c>
      <c r="AX135" s="14" t="s">
        <v>75</v>
      </c>
      <c r="AY135" s="246" t="s">
        <v>145</v>
      </c>
    </row>
    <row r="136" s="16" customFormat="1">
      <c r="A136" s="16"/>
      <c r="B136" s="258"/>
      <c r="C136" s="259"/>
      <c r="D136" s="227" t="s">
        <v>156</v>
      </c>
      <c r="E136" s="260" t="s">
        <v>19</v>
      </c>
      <c r="F136" s="261" t="s">
        <v>166</v>
      </c>
      <c r="G136" s="259"/>
      <c r="H136" s="262">
        <v>96.799999999999997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8" t="s">
        <v>156</v>
      </c>
      <c r="AU136" s="268" t="s">
        <v>85</v>
      </c>
      <c r="AV136" s="16" t="s">
        <v>152</v>
      </c>
      <c r="AW136" s="16" t="s">
        <v>37</v>
      </c>
      <c r="AX136" s="16" t="s">
        <v>83</v>
      </c>
      <c r="AY136" s="268" t="s">
        <v>145</v>
      </c>
    </row>
    <row r="137" s="2" customFormat="1" ht="21.75" customHeight="1">
      <c r="A137" s="41"/>
      <c r="B137" s="42"/>
      <c r="C137" s="207" t="s">
        <v>215</v>
      </c>
      <c r="D137" s="207" t="s">
        <v>147</v>
      </c>
      <c r="E137" s="208" t="s">
        <v>2244</v>
      </c>
      <c r="F137" s="209" t="s">
        <v>2245</v>
      </c>
      <c r="G137" s="210" t="s">
        <v>231</v>
      </c>
      <c r="H137" s="211">
        <v>5808</v>
      </c>
      <c r="I137" s="212"/>
      <c r="J137" s="213">
        <f>ROUND(I137*H137,2)</f>
        <v>0</v>
      </c>
      <c r="K137" s="209" t="s">
        <v>151</v>
      </c>
      <c r="L137" s="47"/>
      <c r="M137" s="214" t="s">
        <v>19</v>
      </c>
      <c r="N137" s="215" t="s">
        <v>46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152</v>
      </c>
      <c r="AT137" s="218" t="s">
        <v>147</v>
      </c>
      <c r="AU137" s="218" t="s">
        <v>85</v>
      </c>
      <c r="AY137" s="20" t="s">
        <v>145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83</v>
      </c>
      <c r="BK137" s="219">
        <f>ROUND(I137*H137,2)</f>
        <v>0</v>
      </c>
      <c r="BL137" s="20" t="s">
        <v>152</v>
      </c>
      <c r="BM137" s="218" t="s">
        <v>2246</v>
      </c>
    </row>
    <row r="138" s="2" customFormat="1">
      <c r="A138" s="41"/>
      <c r="B138" s="42"/>
      <c r="C138" s="43"/>
      <c r="D138" s="220" t="s">
        <v>154</v>
      </c>
      <c r="E138" s="43"/>
      <c r="F138" s="221" t="s">
        <v>2247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154</v>
      </c>
      <c r="AU138" s="20" t="s">
        <v>85</v>
      </c>
    </row>
    <row r="139" s="14" customFormat="1">
      <c r="A139" s="14"/>
      <c r="B139" s="236"/>
      <c r="C139" s="237"/>
      <c r="D139" s="227" t="s">
        <v>156</v>
      </c>
      <c r="E139" s="237"/>
      <c r="F139" s="239" t="s">
        <v>2235</v>
      </c>
      <c r="G139" s="237"/>
      <c r="H139" s="240">
        <v>5808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156</v>
      </c>
      <c r="AU139" s="246" t="s">
        <v>85</v>
      </c>
      <c r="AV139" s="14" t="s">
        <v>85</v>
      </c>
      <c r="AW139" s="14" t="s">
        <v>4</v>
      </c>
      <c r="AX139" s="14" t="s">
        <v>83</v>
      </c>
      <c r="AY139" s="246" t="s">
        <v>145</v>
      </c>
    </row>
    <row r="140" s="2" customFormat="1" ht="16.5" customHeight="1">
      <c r="A140" s="41"/>
      <c r="B140" s="42"/>
      <c r="C140" s="207" t="s">
        <v>222</v>
      </c>
      <c r="D140" s="207" t="s">
        <v>147</v>
      </c>
      <c r="E140" s="208" t="s">
        <v>2248</v>
      </c>
      <c r="F140" s="209" t="s">
        <v>2249</v>
      </c>
      <c r="G140" s="210" t="s">
        <v>231</v>
      </c>
      <c r="H140" s="211">
        <v>96.799999999999997</v>
      </c>
      <c r="I140" s="212"/>
      <c r="J140" s="213">
        <f>ROUND(I140*H140,2)</f>
        <v>0</v>
      </c>
      <c r="K140" s="209" t="s">
        <v>151</v>
      </c>
      <c r="L140" s="47"/>
      <c r="M140" s="214" t="s">
        <v>19</v>
      </c>
      <c r="N140" s="215" t="s">
        <v>46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152</v>
      </c>
      <c r="AT140" s="218" t="s">
        <v>147</v>
      </c>
      <c r="AU140" s="218" t="s">
        <v>85</v>
      </c>
      <c r="AY140" s="20" t="s">
        <v>145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152</v>
      </c>
      <c r="BM140" s="218" t="s">
        <v>2250</v>
      </c>
    </row>
    <row r="141" s="2" customFormat="1">
      <c r="A141" s="41"/>
      <c r="B141" s="42"/>
      <c r="C141" s="43"/>
      <c r="D141" s="220" t="s">
        <v>154</v>
      </c>
      <c r="E141" s="43"/>
      <c r="F141" s="221" t="s">
        <v>2251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154</v>
      </c>
      <c r="AU141" s="20" t="s">
        <v>85</v>
      </c>
    </row>
    <row r="142" s="14" customFormat="1">
      <c r="A142" s="14"/>
      <c r="B142" s="236"/>
      <c r="C142" s="237"/>
      <c r="D142" s="227" t="s">
        <v>156</v>
      </c>
      <c r="E142" s="238" t="s">
        <v>19</v>
      </c>
      <c r="F142" s="239" t="s">
        <v>2230</v>
      </c>
      <c r="G142" s="237"/>
      <c r="H142" s="240">
        <v>96.799999999999997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156</v>
      </c>
      <c r="AU142" s="246" t="s">
        <v>85</v>
      </c>
      <c r="AV142" s="14" t="s">
        <v>85</v>
      </c>
      <c r="AW142" s="14" t="s">
        <v>37</v>
      </c>
      <c r="AX142" s="14" t="s">
        <v>75</v>
      </c>
      <c r="AY142" s="246" t="s">
        <v>145</v>
      </c>
    </row>
    <row r="143" s="16" customFormat="1">
      <c r="A143" s="16"/>
      <c r="B143" s="258"/>
      <c r="C143" s="259"/>
      <c r="D143" s="227" t="s">
        <v>156</v>
      </c>
      <c r="E143" s="260" t="s">
        <v>19</v>
      </c>
      <c r="F143" s="261" t="s">
        <v>166</v>
      </c>
      <c r="G143" s="259"/>
      <c r="H143" s="262">
        <v>96.799999999999997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68" t="s">
        <v>156</v>
      </c>
      <c r="AU143" s="268" t="s">
        <v>85</v>
      </c>
      <c r="AV143" s="16" t="s">
        <v>152</v>
      </c>
      <c r="AW143" s="16" t="s">
        <v>37</v>
      </c>
      <c r="AX143" s="16" t="s">
        <v>83</v>
      </c>
      <c r="AY143" s="268" t="s">
        <v>145</v>
      </c>
    </row>
    <row r="144" s="2" customFormat="1" ht="21.75" customHeight="1">
      <c r="A144" s="41"/>
      <c r="B144" s="42"/>
      <c r="C144" s="207" t="s">
        <v>228</v>
      </c>
      <c r="D144" s="207" t="s">
        <v>147</v>
      </c>
      <c r="E144" s="208" t="s">
        <v>2252</v>
      </c>
      <c r="F144" s="209" t="s">
        <v>2253</v>
      </c>
      <c r="G144" s="210" t="s">
        <v>231</v>
      </c>
      <c r="H144" s="211">
        <v>58</v>
      </c>
      <c r="I144" s="212"/>
      <c r="J144" s="213">
        <f>ROUND(I144*H144,2)</f>
        <v>0</v>
      </c>
      <c r="K144" s="209" t="s">
        <v>151</v>
      </c>
      <c r="L144" s="47"/>
      <c r="M144" s="214" t="s">
        <v>19</v>
      </c>
      <c r="N144" s="215" t="s">
        <v>46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0.216</v>
      </c>
      <c r="T144" s="217">
        <f>S144*H144</f>
        <v>12.528000000000001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152</v>
      </c>
      <c r="AT144" s="218" t="s">
        <v>147</v>
      </c>
      <c r="AU144" s="218" t="s">
        <v>85</v>
      </c>
      <c r="AY144" s="20" t="s">
        <v>145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83</v>
      </c>
      <c r="BK144" s="219">
        <f>ROUND(I144*H144,2)</f>
        <v>0</v>
      </c>
      <c r="BL144" s="20" t="s">
        <v>152</v>
      </c>
      <c r="BM144" s="218" t="s">
        <v>2254</v>
      </c>
    </row>
    <row r="145" s="2" customFormat="1">
      <c r="A145" s="41"/>
      <c r="B145" s="42"/>
      <c r="C145" s="43"/>
      <c r="D145" s="220" t="s">
        <v>154</v>
      </c>
      <c r="E145" s="43"/>
      <c r="F145" s="221" t="s">
        <v>2255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154</v>
      </c>
      <c r="AU145" s="20" t="s">
        <v>85</v>
      </c>
    </row>
    <row r="146" s="13" customFormat="1">
      <c r="A146" s="13"/>
      <c r="B146" s="225"/>
      <c r="C146" s="226"/>
      <c r="D146" s="227" t="s">
        <v>156</v>
      </c>
      <c r="E146" s="228" t="s">
        <v>19</v>
      </c>
      <c r="F146" s="229" t="s">
        <v>2202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156</v>
      </c>
      <c r="AU146" s="235" t="s">
        <v>85</v>
      </c>
      <c r="AV146" s="13" t="s">
        <v>83</v>
      </c>
      <c r="AW146" s="13" t="s">
        <v>37</v>
      </c>
      <c r="AX146" s="13" t="s">
        <v>75</v>
      </c>
      <c r="AY146" s="235" t="s">
        <v>145</v>
      </c>
    </row>
    <row r="147" s="14" customFormat="1">
      <c r="A147" s="14"/>
      <c r="B147" s="236"/>
      <c r="C147" s="237"/>
      <c r="D147" s="227" t="s">
        <v>156</v>
      </c>
      <c r="E147" s="238" t="s">
        <v>19</v>
      </c>
      <c r="F147" s="239" t="s">
        <v>2203</v>
      </c>
      <c r="G147" s="237"/>
      <c r="H147" s="240">
        <v>36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156</v>
      </c>
      <c r="AU147" s="246" t="s">
        <v>85</v>
      </c>
      <c r="AV147" s="14" t="s">
        <v>85</v>
      </c>
      <c r="AW147" s="14" t="s">
        <v>37</v>
      </c>
      <c r="AX147" s="14" t="s">
        <v>75</v>
      </c>
      <c r="AY147" s="246" t="s">
        <v>145</v>
      </c>
    </row>
    <row r="148" s="13" customFormat="1">
      <c r="A148" s="13"/>
      <c r="B148" s="225"/>
      <c r="C148" s="226"/>
      <c r="D148" s="227" t="s">
        <v>156</v>
      </c>
      <c r="E148" s="228" t="s">
        <v>19</v>
      </c>
      <c r="F148" s="229" t="s">
        <v>2204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156</v>
      </c>
      <c r="AU148" s="235" t="s">
        <v>85</v>
      </c>
      <c r="AV148" s="13" t="s">
        <v>83</v>
      </c>
      <c r="AW148" s="13" t="s">
        <v>37</v>
      </c>
      <c r="AX148" s="13" t="s">
        <v>75</v>
      </c>
      <c r="AY148" s="235" t="s">
        <v>145</v>
      </c>
    </row>
    <row r="149" s="14" customFormat="1">
      <c r="A149" s="14"/>
      <c r="B149" s="236"/>
      <c r="C149" s="237"/>
      <c r="D149" s="227" t="s">
        <v>156</v>
      </c>
      <c r="E149" s="238" t="s">
        <v>19</v>
      </c>
      <c r="F149" s="239" t="s">
        <v>2205</v>
      </c>
      <c r="G149" s="237"/>
      <c r="H149" s="240">
        <v>22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156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145</v>
      </c>
    </row>
    <row r="150" s="16" customFormat="1">
      <c r="A150" s="16"/>
      <c r="B150" s="258"/>
      <c r="C150" s="259"/>
      <c r="D150" s="227" t="s">
        <v>156</v>
      </c>
      <c r="E150" s="260" t="s">
        <v>19</v>
      </c>
      <c r="F150" s="261" t="s">
        <v>166</v>
      </c>
      <c r="G150" s="259"/>
      <c r="H150" s="262">
        <v>58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8" t="s">
        <v>156</v>
      </c>
      <c r="AU150" s="268" t="s">
        <v>85</v>
      </c>
      <c r="AV150" s="16" t="s">
        <v>152</v>
      </c>
      <c r="AW150" s="16" t="s">
        <v>37</v>
      </c>
      <c r="AX150" s="16" t="s">
        <v>83</v>
      </c>
      <c r="AY150" s="268" t="s">
        <v>145</v>
      </c>
    </row>
    <row r="151" s="2" customFormat="1" ht="24.15" customHeight="1">
      <c r="A151" s="41"/>
      <c r="B151" s="42"/>
      <c r="C151" s="207" t="s">
        <v>8</v>
      </c>
      <c r="D151" s="207" t="s">
        <v>147</v>
      </c>
      <c r="E151" s="208" t="s">
        <v>2256</v>
      </c>
      <c r="F151" s="209" t="s">
        <v>2257</v>
      </c>
      <c r="G151" s="210" t="s">
        <v>231</v>
      </c>
      <c r="H151" s="211">
        <v>104.06</v>
      </c>
      <c r="I151" s="212"/>
      <c r="J151" s="213">
        <f>ROUND(I151*H151,2)</f>
        <v>0</v>
      </c>
      <c r="K151" s="209" t="s">
        <v>151</v>
      </c>
      <c r="L151" s="47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0.071999999999999995</v>
      </c>
      <c r="T151" s="217">
        <f>S151*H151</f>
        <v>7.4923199999999994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152</v>
      </c>
      <c r="AT151" s="218" t="s">
        <v>147</v>
      </c>
      <c r="AU151" s="218" t="s">
        <v>85</v>
      </c>
      <c r="AY151" s="20" t="s">
        <v>145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83</v>
      </c>
      <c r="BK151" s="219">
        <f>ROUND(I151*H151,2)</f>
        <v>0</v>
      </c>
      <c r="BL151" s="20" t="s">
        <v>152</v>
      </c>
      <c r="BM151" s="218" t="s">
        <v>2258</v>
      </c>
    </row>
    <row r="152" s="2" customFormat="1">
      <c r="A152" s="41"/>
      <c r="B152" s="42"/>
      <c r="C152" s="43"/>
      <c r="D152" s="220" t="s">
        <v>154</v>
      </c>
      <c r="E152" s="43"/>
      <c r="F152" s="221" t="s">
        <v>2259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154</v>
      </c>
      <c r="AU152" s="20" t="s">
        <v>85</v>
      </c>
    </row>
    <row r="153" s="13" customFormat="1">
      <c r="A153" s="13"/>
      <c r="B153" s="225"/>
      <c r="C153" s="226"/>
      <c r="D153" s="227" t="s">
        <v>156</v>
      </c>
      <c r="E153" s="228" t="s">
        <v>19</v>
      </c>
      <c r="F153" s="229" t="s">
        <v>2217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156</v>
      </c>
      <c r="AU153" s="235" t="s">
        <v>85</v>
      </c>
      <c r="AV153" s="13" t="s">
        <v>83</v>
      </c>
      <c r="AW153" s="13" t="s">
        <v>37</v>
      </c>
      <c r="AX153" s="13" t="s">
        <v>75</v>
      </c>
      <c r="AY153" s="235" t="s">
        <v>145</v>
      </c>
    </row>
    <row r="154" s="14" customFormat="1">
      <c r="A154" s="14"/>
      <c r="B154" s="236"/>
      <c r="C154" s="237"/>
      <c r="D154" s="227" t="s">
        <v>156</v>
      </c>
      <c r="E154" s="238" t="s">
        <v>19</v>
      </c>
      <c r="F154" s="239" t="s">
        <v>2218</v>
      </c>
      <c r="G154" s="237"/>
      <c r="H154" s="240">
        <v>79.859999999999999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156</v>
      </c>
      <c r="AU154" s="246" t="s">
        <v>85</v>
      </c>
      <c r="AV154" s="14" t="s">
        <v>85</v>
      </c>
      <c r="AW154" s="14" t="s">
        <v>37</v>
      </c>
      <c r="AX154" s="14" t="s">
        <v>75</v>
      </c>
      <c r="AY154" s="246" t="s">
        <v>145</v>
      </c>
    </row>
    <row r="155" s="13" customFormat="1">
      <c r="A155" s="13"/>
      <c r="B155" s="225"/>
      <c r="C155" s="226"/>
      <c r="D155" s="227" t="s">
        <v>156</v>
      </c>
      <c r="E155" s="228" t="s">
        <v>19</v>
      </c>
      <c r="F155" s="229" t="s">
        <v>2219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156</v>
      </c>
      <c r="AU155" s="235" t="s">
        <v>85</v>
      </c>
      <c r="AV155" s="13" t="s">
        <v>83</v>
      </c>
      <c r="AW155" s="13" t="s">
        <v>37</v>
      </c>
      <c r="AX155" s="13" t="s">
        <v>75</v>
      </c>
      <c r="AY155" s="235" t="s">
        <v>145</v>
      </c>
    </row>
    <row r="156" s="14" customFormat="1">
      <c r="A156" s="14"/>
      <c r="B156" s="236"/>
      <c r="C156" s="237"/>
      <c r="D156" s="227" t="s">
        <v>156</v>
      </c>
      <c r="E156" s="238" t="s">
        <v>19</v>
      </c>
      <c r="F156" s="239" t="s">
        <v>2220</v>
      </c>
      <c r="G156" s="237"/>
      <c r="H156" s="240">
        <v>24.199999999999999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156</v>
      </c>
      <c r="AU156" s="246" t="s">
        <v>85</v>
      </c>
      <c r="AV156" s="14" t="s">
        <v>85</v>
      </c>
      <c r="AW156" s="14" t="s">
        <v>37</v>
      </c>
      <c r="AX156" s="14" t="s">
        <v>75</v>
      </c>
      <c r="AY156" s="246" t="s">
        <v>145</v>
      </c>
    </row>
    <row r="157" s="16" customFormat="1">
      <c r="A157" s="16"/>
      <c r="B157" s="258"/>
      <c r="C157" s="259"/>
      <c r="D157" s="227" t="s">
        <v>156</v>
      </c>
      <c r="E157" s="260" t="s">
        <v>19</v>
      </c>
      <c r="F157" s="261" t="s">
        <v>166</v>
      </c>
      <c r="G157" s="259"/>
      <c r="H157" s="262">
        <v>104.06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8" t="s">
        <v>156</v>
      </c>
      <c r="AU157" s="268" t="s">
        <v>85</v>
      </c>
      <c r="AV157" s="16" t="s">
        <v>152</v>
      </c>
      <c r="AW157" s="16" t="s">
        <v>37</v>
      </c>
      <c r="AX157" s="16" t="s">
        <v>83</v>
      </c>
      <c r="AY157" s="268" t="s">
        <v>145</v>
      </c>
    </row>
    <row r="158" s="2" customFormat="1" ht="16.5" customHeight="1">
      <c r="A158" s="41"/>
      <c r="B158" s="42"/>
      <c r="C158" s="207" t="s">
        <v>244</v>
      </c>
      <c r="D158" s="207" t="s">
        <v>147</v>
      </c>
      <c r="E158" s="208" t="s">
        <v>2260</v>
      </c>
      <c r="F158" s="209" t="s">
        <v>2261</v>
      </c>
      <c r="G158" s="210" t="s">
        <v>150</v>
      </c>
      <c r="H158" s="211">
        <v>21.600000000000001</v>
      </c>
      <c r="I158" s="212"/>
      <c r="J158" s="213">
        <f>ROUND(I158*H158,2)</f>
        <v>0</v>
      </c>
      <c r="K158" s="209" t="s">
        <v>151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0.378</v>
      </c>
      <c r="R158" s="216">
        <f>Q158*H158</f>
        <v>8.1648000000000014</v>
      </c>
      <c r="S158" s="216">
        <v>2.5</v>
      </c>
      <c r="T158" s="217">
        <f>S158*H158</f>
        <v>54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152</v>
      </c>
      <c r="AT158" s="218" t="s">
        <v>147</v>
      </c>
      <c r="AU158" s="218" t="s">
        <v>85</v>
      </c>
      <c r="AY158" s="20" t="s">
        <v>145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152</v>
      </c>
      <c r="BM158" s="218" t="s">
        <v>2262</v>
      </c>
    </row>
    <row r="159" s="2" customFormat="1">
      <c r="A159" s="41"/>
      <c r="B159" s="42"/>
      <c r="C159" s="43"/>
      <c r="D159" s="220" t="s">
        <v>154</v>
      </c>
      <c r="E159" s="43"/>
      <c r="F159" s="221" t="s">
        <v>2263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154</v>
      </c>
      <c r="AU159" s="20" t="s">
        <v>85</v>
      </c>
    </row>
    <row r="160" s="13" customFormat="1">
      <c r="A160" s="13"/>
      <c r="B160" s="225"/>
      <c r="C160" s="226"/>
      <c r="D160" s="227" t="s">
        <v>156</v>
      </c>
      <c r="E160" s="228" t="s">
        <v>19</v>
      </c>
      <c r="F160" s="229" t="s">
        <v>2264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156</v>
      </c>
      <c r="AU160" s="235" t="s">
        <v>85</v>
      </c>
      <c r="AV160" s="13" t="s">
        <v>83</v>
      </c>
      <c r="AW160" s="13" t="s">
        <v>37</v>
      </c>
      <c r="AX160" s="13" t="s">
        <v>75</v>
      </c>
      <c r="AY160" s="235" t="s">
        <v>145</v>
      </c>
    </row>
    <row r="161" s="13" customFormat="1">
      <c r="A161" s="13"/>
      <c r="B161" s="225"/>
      <c r="C161" s="226"/>
      <c r="D161" s="227" t="s">
        <v>156</v>
      </c>
      <c r="E161" s="228" t="s">
        <v>19</v>
      </c>
      <c r="F161" s="229" t="s">
        <v>2202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156</v>
      </c>
      <c r="AU161" s="235" t="s">
        <v>85</v>
      </c>
      <c r="AV161" s="13" t="s">
        <v>83</v>
      </c>
      <c r="AW161" s="13" t="s">
        <v>37</v>
      </c>
      <c r="AX161" s="13" t="s">
        <v>75</v>
      </c>
      <c r="AY161" s="235" t="s">
        <v>145</v>
      </c>
    </row>
    <row r="162" s="14" customFormat="1">
      <c r="A162" s="14"/>
      <c r="B162" s="236"/>
      <c r="C162" s="237"/>
      <c r="D162" s="227" t="s">
        <v>156</v>
      </c>
      <c r="E162" s="238" t="s">
        <v>19</v>
      </c>
      <c r="F162" s="239" t="s">
        <v>2265</v>
      </c>
      <c r="G162" s="237"/>
      <c r="H162" s="240">
        <v>21.600000000000001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156</v>
      </c>
      <c r="AU162" s="246" t="s">
        <v>85</v>
      </c>
      <c r="AV162" s="14" t="s">
        <v>85</v>
      </c>
      <c r="AW162" s="14" t="s">
        <v>37</v>
      </c>
      <c r="AX162" s="14" t="s">
        <v>75</v>
      </c>
      <c r="AY162" s="246" t="s">
        <v>145</v>
      </c>
    </row>
    <row r="163" s="16" customFormat="1">
      <c r="A163" s="16"/>
      <c r="B163" s="258"/>
      <c r="C163" s="259"/>
      <c r="D163" s="227" t="s">
        <v>156</v>
      </c>
      <c r="E163" s="260" t="s">
        <v>19</v>
      </c>
      <c r="F163" s="261" t="s">
        <v>166</v>
      </c>
      <c r="G163" s="259"/>
      <c r="H163" s="262">
        <v>21.600000000000001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8" t="s">
        <v>156</v>
      </c>
      <c r="AU163" s="268" t="s">
        <v>85</v>
      </c>
      <c r="AV163" s="16" t="s">
        <v>152</v>
      </c>
      <c r="AW163" s="16" t="s">
        <v>37</v>
      </c>
      <c r="AX163" s="16" t="s">
        <v>83</v>
      </c>
      <c r="AY163" s="268" t="s">
        <v>145</v>
      </c>
    </row>
    <row r="164" s="2" customFormat="1" ht="21.75" customHeight="1">
      <c r="A164" s="41"/>
      <c r="B164" s="42"/>
      <c r="C164" s="207" t="s">
        <v>249</v>
      </c>
      <c r="D164" s="207" t="s">
        <v>147</v>
      </c>
      <c r="E164" s="208" t="s">
        <v>2266</v>
      </c>
      <c r="F164" s="209" t="s">
        <v>2267</v>
      </c>
      <c r="G164" s="210" t="s">
        <v>611</v>
      </c>
      <c r="H164" s="211">
        <v>1</v>
      </c>
      <c r="I164" s="212"/>
      <c r="J164" s="213">
        <f>ROUND(I164*H164,2)</f>
        <v>0</v>
      </c>
      <c r="K164" s="209" t="s">
        <v>151</v>
      </c>
      <c r="L164" s="47"/>
      <c r="M164" s="214" t="s">
        <v>19</v>
      </c>
      <c r="N164" s="215" t="s">
        <v>46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152</v>
      </c>
      <c r="AT164" s="218" t="s">
        <v>147</v>
      </c>
      <c r="AU164" s="218" t="s">
        <v>85</v>
      </c>
      <c r="AY164" s="20" t="s">
        <v>145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152</v>
      </c>
      <c r="BM164" s="218" t="s">
        <v>2268</v>
      </c>
    </row>
    <row r="165" s="2" customFormat="1">
      <c r="A165" s="41"/>
      <c r="B165" s="42"/>
      <c r="C165" s="43"/>
      <c r="D165" s="220" t="s">
        <v>154</v>
      </c>
      <c r="E165" s="43"/>
      <c r="F165" s="221" t="s">
        <v>2269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154</v>
      </c>
      <c r="AU165" s="20" t="s">
        <v>85</v>
      </c>
    </row>
    <row r="166" s="12" customFormat="1" ht="22.8" customHeight="1">
      <c r="A166" s="12"/>
      <c r="B166" s="191"/>
      <c r="C166" s="192"/>
      <c r="D166" s="193" t="s">
        <v>74</v>
      </c>
      <c r="E166" s="205" t="s">
        <v>625</v>
      </c>
      <c r="F166" s="205" t="s">
        <v>626</v>
      </c>
      <c r="G166" s="192"/>
      <c r="H166" s="192"/>
      <c r="I166" s="195"/>
      <c r="J166" s="206">
        <f>BK166</f>
        <v>0</v>
      </c>
      <c r="K166" s="192"/>
      <c r="L166" s="197"/>
      <c r="M166" s="198"/>
      <c r="N166" s="199"/>
      <c r="O166" s="199"/>
      <c r="P166" s="200">
        <f>SUM(P167:P178)</f>
        <v>0</v>
      </c>
      <c r="Q166" s="199"/>
      <c r="R166" s="200">
        <f>SUM(R167:R178)</f>
        <v>0</v>
      </c>
      <c r="S166" s="199"/>
      <c r="T166" s="201">
        <f>SUM(T167:T178)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2" t="s">
        <v>83</v>
      </c>
      <c r="AT166" s="203" t="s">
        <v>74</v>
      </c>
      <c r="AU166" s="203" t="s">
        <v>83</v>
      </c>
      <c r="AY166" s="202" t="s">
        <v>145</v>
      </c>
      <c r="BK166" s="204">
        <f>SUM(BK167:BK178)</f>
        <v>0</v>
      </c>
    </row>
    <row r="167" s="2" customFormat="1" ht="24.15" customHeight="1">
      <c r="A167" s="41"/>
      <c r="B167" s="42"/>
      <c r="C167" s="207" t="s">
        <v>254</v>
      </c>
      <c r="D167" s="207" t="s">
        <v>147</v>
      </c>
      <c r="E167" s="208" t="s">
        <v>628</v>
      </c>
      <c r="F167" s="209" t="s">
        <v>629</v>
      </c>
      <c r="G167" s="210" t="s">
        <v>204</v>
      </c>
      <c r="H167" s="211">
        <v>74.625</v>
      </c>
      <c r="I167" s="212"/>
      <c r="J167" s="213">
        <f>ROUND(I167*H167,2)</f>
        <v>0</v>
      </c>
      <c r="K167" s="209" t="s">
        <v>151</v>
      </c>
      <c r="L167" s="47"/>
      <c r="M167" s="214" t="s">
        <v>19</v>
      </c>
      <c r="N167" s="215" t="s">
        <v>46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152</v>
      </c>
      <c r="AT167" s="218" t="s">
        <v>147</v>
      </c>
      <c r="AU167" s="218" t="s">
        <v>85</v>
      </c>
      <c r="AY167" s="20" t="s">
        <v>145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83</v>
      </c>
      <c r="BK167" s="219">
        <f>ROUND(I167*H167,2)</f>
        <v>0</v>
      </c>
      <c r="BL167" s="20" t="s">
        <v>152</v>
      </c>
      <c r="BM167" s="218" t="s">
        <v>2270</v>
      </c>
    </row>
    <row r="168" s="2" customFormat="1">
      <c r="A168" s="41"/>
      <c r="B168" s="42"/>
      <c r="C168" s="43"/>
      <c r="D168" s="220" t="s">
        <v>154</v>
      </c>
      <c r="E168" s="43"/>
      <c r="F168" s="221" t="s">
        <v>631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154</v>
      </c>
      <c r="AU168" s="20" t="s">
        <v>85</v>
      </c>
    </row>
    <row r="169" s="2" customFormat="1" ht="21.75" customHeight="1">
      <c r="A169" s="41"/>
      <c r="B169" s="42"/>
      <c r="C169" s="207" t="s">
        <v>261</v>
      </c>
      <c r="D169" s="207" t="s">
        <v>147</v>
      </c>
      <c r="E169" s="208" t="s">
        <v>633</v>
      </c>
      <c r="F169" s="209" t="s">
        <v>634</v>
      </c>
      <c r="G169" s="210" t="s">
        <v>204</v>
      </c>
      <c r="H169" s="211">
        <v>7.492</v>
      </c>
      <c r="I169" s="212"/>
      <c r="J169" s="213">
        <f>ROUND(I169*H169,2)</f>
        <v>0</v>
      </c>
      <c r="K169" s="209" t="s">
        <v>151</v>
      </c>
      <c r="L169" s="47"/>
      <c r="M169" s="214" t="s">
        <v>19</v>
      </c>
      <c r="N169" s="215" t="s">
        <v>46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152</v>
      </c>
      <c r="AT169" s="218" t="s">
        <v>147</v>
      </c>
      <c r="AU169" s="218" t="s">
        <v>85</v>
      </c>
      <c r="AY169" s="20" t="s">
        <v>145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83</v>
      </c>
      <c r="BK169" s="219">
        <f>ROUND(I169*H169,2)</f>
        <v>0</v>
      </c>
      <c r="BL169" s="20" t="s">
        <v>152</v>
      </c>
      <c r="BM169" s="218" t="s">
        <v>2271</v>
      </c>
    </row>
    <row r="170" s="2" customFormat="1">
      <c r="A170" s="41"/>
      <c r="B170" s="42"/>
      <c r="C170" s="43"/>
      <c r="D170" s="220" t="s">
        <v>154</v>
      </c>
      <c r="E170" s="43"/>
      <c r="F170" s="221" t="s">
        <v>636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154</v>
      </c>
      <c r="AU170" s="20" t="s">
        <v>85</v>
      </c>
    </row>
    <row r="171" s="13" customFormat="1">
      <c r="A171" s="13"/>
      <c r="B171" s="225"/>
      <c r="C171" s="226"/>
      <c r="D171" s="227" t="s">
        <v>156</v>
      </c>
      <c r="E171" s="228" t="s">
        <v>19</v>
      </c>
      <c r="F171" s="229" t="s">
        <v>2272</v>
      </c>
      <c r="G171" s="226"/>
      <c r="H171" s="228" t="s">
        <v>19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156</v>
      </c>
      <c r="AU171" s="235" t="s">
        <v>85</v>
      </c>
      <c r="AV171" s="13" t="s">
        <v>83</v>
      </c>
      <c r="AW171" s="13" t="s">
        <v>37</v>
      </c>
      <c r="AX171" s="13" t="s">
        <v>75</v>
      </c>
      <c r="AY171" s="235" t="s">
        <v>145</v>
      </c>
    </row>
    <row r="172" s="14" customFormat="1">
      <c r="A172" s="14"/>
      <c r="B172" s="236"/>
      <c r="C172" s="237"/>
      <c r="D172" s="227" t="s">
        <v>156</v>
      </c>
      <c r="E172" s="238" t="s">
        <v>19</v>
      </c>
      <c r="F172" s="239" t="s">
        <v>2273</v>
      </c>
      <c r="G172" s="237"/>
      <c r="H172" s="240">
        <v>7.492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156</v>
      </c>
      <c r="AU172" s="246" t="s">
        <v>85</v>
      </c>
      <c r="AV172" s="14" t="s">
        <v>85</v>
      </c>
      <c r="AW172" s="14" t="s">
        <v>37</v>
      </c>
      <c r="AX172" s="14" t="s">
        <v>75</v>
      </c>
      <c r="AY172" s="246" t="s">
        <v>145</v>
      </c>
    </row>
    <row r="173" s="16" customFormat="1">
      <c r="A173" s="16"/>
      <c r="B173" s="258"/>
      <c r="C173" s="259"/>
      <c r="D173" s="227" t="s">
        <v>156</v>
      </c>
      <c r="E173" s="260" t="s">
        <v>19</v>
      </c>
      <c r="F173" s="261" t="s">
        <v>166</v>
      </c>
      <c r="G173" s="259"/>
      <c r="H173" s="262">
        <v>7.492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8" t="s">
        <v>156</v>
      </c>
      <c r="AU173" s="268" t="s">
        <v>85</v>
      </c>
      <c r="AV173" s="16" t="s">
        <v>152</v>
      </c>
      <c r="AW173" s="16" t="s">
        <v>37</v>
      </c>
      <c r="AX173" s="16" t="s">
        <v>83</v>
      </c>
      <c r="AY173" s="268" t="s">
        <v>145</v>
      </c>
    </row>
    <row r="174" s="2" customFormat="1" ht="24.15" customHeight="1">
      <c r="A174" s="41"/>
      <c r="B174" s="42"/>
      <c r="C174" s="207" t="s">
        <v>267</v>
      </c>
      <c r="D174" s="207" t="s">
        <v>147</v>
      </c>
      <c r="E174" s="208" t="s">
        <v>638</v>
      </c>
      <c r="F174" s="209" t="s">
        <v>639</v>
      </c>
      <c r="G174" s="210" t="s">
        <v>204</v>
      </c>
      <c r="H174" s="211">
        <v>149.84</v>
      </c>
      <c r="I174" s="212"/>
      <c r="J174" s="213">
        <f>ROUND(I174*H174,2)</f>
        <v>0</v>
      </c>
      <c r="K174" s="209" t="s">
        <v>151</v>
      </c>
      <c r="L174" s="47"/>
      <c r="M174" s="214" t="s">
        <v>19</v>
      </c>
      <c r="N174" s="215" t="s">
        <v>46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152</v>
      </c>
      <c r="AT174" s="218" t="s">
        <v>147</v>
      </c>
      <c r="AU174" s="218" t="s">
        <v>85</v>
      </c>
      <c r="AY174" s="20" t="s">
        <v>145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83</v>
      </c>
      <c r="BK174" s="219">
        <f>ROUND(I174*H174,2)</f>
        <v>0</v>
      </c>
      <c r="BL174" s="20" t="s">
        <v>152</v>
      </c>
      <c r="BM174" s="218" t="s">
        <v>2274</v>
      </c>
    </row>
    <row r="175" s="2" customFormat="1">
      <c r="A175" s="41"/>
      <c r="B175" s="42"/>
      <c r="C175" s="43"/>
      <c r="D175" s="220" t="s">
        <v>154</v>
      </c>
      <c r="E175" s="43"/>
      <c r="F175" s="221" t="s">
        <v>641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154</v>
      </c>
      <c r="AU175" s="20" t="s">
        <v>85</v>
      </c>
    </row>
    <row r="176" s="14" customFormat="1">
      <c r="A176" s="14"/>
      <c r="B176" s="236"/>
      <c r="C176" s="237"/>
      <c r="D176" s="227" t="s">
        <v>156</v>
      </c>
      <c r="E176" s="237"/>
      <c r="F176" s="239" t="s">
        <v>2275</v>
      </c>
      <c r="G176" s="237"/>
      <c r="H176" s="240">
        <v>149.84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156</v>
      </c>
      <c r="AU176" s="246" t="s">
        <v>85</v>
      </c>
      <c r="AV176" s="14" t="s">
        <v>85</v>
      </c>
      <c r="AW176" s="14" t="s">
        <v>4</v>
      </c>
      <c r="AX176" s="14" t="s">
        <v>83</v>
      </c>
      <c r="AY176" s="246" t="s">
        <v>145</v>
      </c>
    </row>
    <row r="177" s="2" customFormat="1" ht="24.15" customHeight="1">
      <c r="A177" s="41"/>
      <c r="B177" s="42"/>
      <c r="C177" s="207" t="s">
        <v>274</v>
      </c>
      <c r="D177" s="207" t="s">
        <v>147</v>
      </c>
      <c r="E177" s="208" t="s">
        <v>2276</v>
      </c>
      <c r="F177" s="209" t="s">
        <v>2277</v>
      </c>
      <c r="G177" s="210" t="s">
        <v>204</v>
      </c>
      <c r="H177" s="211">
        <v>7.492</v>
      </c>
      <c r="I177" s="212"/>
      <c r="J177" s="213">
        <f>ROUND(I177*H177,2)</f>
        <v>0</v>
      </c>
      <c r="K177" s="209" t="s">
        <v>151</v>
      </c>
      <c r="L177" s="47"/>
      <c r="M177" s="214" t="s">
        <v>19</v>
      </c>
      <c r="N177" s="215" t="s">
        <v>46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152</v>
      </c>
      <c r="AT177" s="218" t="s">
        <v>147</v>
      </c>
      <c r="AU177" s="218" t="s">
        <v>85</v>
      </c>
      <c r="AY177" s="20" t="s">
        <v>145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83</v>
      </c>
      <c r="BK177" s="219">
        <f>ROUND(I177*H177,2)</f>
        <v>0</v>
      </c>
      <c r="BL177" s="20" t="s">
        <v>152</v>
      </c>
      <c r="BM177" s="218" t="s">
        <v>2278</v>
      </c>
    </row>
    <row r="178" s="2" customFormat="1">
      <c r="A178" s="41"/>
      <c r="B178" s="42"/>
      <c r="C178" s="43"/>
      <c r="D178" s="220" t="s">
        <v>154</v>
      </c>
      <c r="E178" s="43"/>
      <c r="F178" s="221" t="s">
        <v>2279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154</v>
      </c>
      <c r="AU178" s="20" t="s">
        <v>85</v>
      </c>
    </row>
    <row r="179" s="12" customFormat="1" ht="22.8" customHeight="1">
      <c r="A179" s="12"/>
      <c r="B179" s="191"/>
      <c r="C179" s="192"/>
      <c r="D179" s="193" t="s">
        <v>74</v>
      </c>
      <c r="E179" s="205" t="s">
        <v>658</v>
      </c>
      <c r="F179" s="205" t="s">
        <v>659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SUM(P180:P181)</f>
        <v>0</v>
      </c>
      <c r="Q179" s="199"/>
      <c r="R179" s="200">
        <f>SUM(R180:R181)</f>
        <v>0</v>
      </c>
      <c r="S179" s="199"/>
      <c r="T179" s="20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83</v>
      </c>
      <c r="AT179" s="203" t="s">
        <v>74</v>
      </c>
      <c r="AU179" s="203" t="s">
        <v>83</v>
      </c>
      <c r="AY179" s="202" t="s">
        <v>145</v>
      </c>
      <c r="BK179" s="204">
        <f>SUM(BK180:BK181)</f>
        <v>0</v>
      </c>
    </row>
    <row r="180" s="2" customFormat="1" ht="33" customHeight="1">
      <c r="A180" s="41"/>
      <c r="B180" s="42"/>
      <c r="C180" s="207" t="s">
        <v>282</v>
      </c>
      <c r="D180" s="207" t="s">
        <v>147</v>
      </c>
      <c r="E180" s="208" t="s">
        <v>2280</v>
      </c>
      <c r="F180" s="209" t="s">
        <v>2281</v>
      </c>
      <c r="G180" s="210" t="s">
        <v>204</v>
      </c>
      <c r="H180" s="211">
        <v>15.919000000000001</v>
      </c>
      <c r="I180" s="212"/>
      <c r="J180" s="213">
        <f>ROUND(I180*H180,2)</f>
        <v>0</v>
      </c>
      <c r="K180" s="209" t="s">
        <v>151</v>
      </c>
      <c r="L180" s="47"/>
      <c r="M180" s="214" t="s">
        <v>19</v>
      </c>
      <c r="N180" s="215" t="s">
        <v>46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152</v>
      </c>
      <c r="AT180" s="218" t="s">
        <v>147</v>
      </c>
      <c r="AU180" s="218" t="s">
        <v>85</v>
      </c>
      <c r="AY180" s="20" t="s">
        <v>145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152</v>
      </c>
      <c r="BM180" s="218" t="s">
        <v>2282</v>
      </c>
    </row>
    <row r="181" s="2" customFormat="1">
      <c r="A181" s="41"/>
      <c r="B181" s="42"/>
      <c r="C181" s="43"/>
      <c r="D181" s="220" t="s">
        <v>154</v>
      </c>
      <c r="E181" s="43"/>
      <c r="F181" s="221" t="s">
        <v>2283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154</v>
      </c>
      <c r="AU181" s="20" t="s">
        <v>85</v>
      </c>
    </row>
    <row r="182" s="12" customFormat="1" ht="25.92" customHeight="1">
      <c r="A182" s="12"/>
      <c r="B182" s="191"/>
      <c r="C182" s="192"/>
      <c r="D182" s="193" t="s">
        <v>74</v>
      </c>
      <c r="E182" s="194" t="s">
        <v>665</v>
      </c>
      <c r="F182" s="194" t="s">
        <v>666</v>
      </c>
      <c r="G182" s="192"/>
      <c r="H182" s="192"/>
      <c r="I182" s="195"/>
      <c r="J182" s="196">
        <f>BK182</f>
        <v>0</v>
      </c>
      <c r="K182" s="192"/>
      <c r="L182" s="197"/>
      <c r="M182" s="198"/>
      <c r="N182" s="199"/>
      <c r="O182" s="199"/>
      <c r="P182" s="200">
        <f>P183+P191+P222</f>
        <v>0</v>
      </c>
      <c r="Q182" s="199"/>
      <c r="R182" s="200">
        <f>R183+R191+R222</f>
        <v>28.298925399999998</v>
      </c>
      <c r="S182" s="199"/>
      <c r="T182" s="201">
        <f>T183+T191+T222</f>
        <v>0.60499999999999998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85</v>
      </c>
      <c r="AT182" s="203" t="s">
        <v>74</v>
      </c>
      <c r="AU182" s="203" t="s">
        <v>75</v>
      </c>
      <c r="AY182" s="202" t="s">
        <v>145</v>
      </c>
      <c r="BK182" s="204">
        <f>BK183+BK191+BK222</f>
        <v>0</v>
      </c>
    </row>
    <row r="183" s="12" customFormat="1" ht="22.8" customHeight="1">
      <c r="A183" s="12"/>
      <c r="B183" s="191"/>
      <c r="C183" s="192"/>
      <c r="D183" s="193" t="s">
        <v>74</v>
      </c>
      <c r="E183" s="205" t="s">
        <v>2284</v>
      </c>
      <c r="F183" s="205" t="s">
        <v>2285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SUM(P184:P190)</f>
        <v>0</v>
      </c>
      <c r="Q183" s="199"/>
      <c r="R183" s="200">
        <f>SUM(R184:R190)</f>
        <v>24.201452</v>
      </c>
      <c r="S183" s="199"/>
      <c r="T183" s="201">
        <f>SUM(T184:T190)</f>
        <v>0.60499999999999998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2" t="s">
        <v>85</v>
      </c>
      <c r="AT183" s="203" t="s">
        <v>74</v>
      </c>
      <c r="AU183" s="203" t="s">
        <v>83</v>
      </c>
      <c r="AY183" s="202" t="s">
        <v>145</v>
      </c>
      <c r="BK183" s="204">
        <f>SUM(BK184:BK190)</f>
        <v>0</v>
      </c>
    </row>
    <row r="184" s="2" customFormat="1" ht="21.75" customHeight="1">
      <c r="A184" s="41"/>
      <c r="B184" s="42"/>
      <c r="C184" s="207" t="s">
        <v>289</v>
      </c>
      <c r="D184" s="207" t="s">
        <v>147</v>
      </c>
      <c r="E184" s="208" t="s">
        <v>2286</v>
      </c>
      <c r="F184" s="209" t="s">
        <v>2287</v>
      </c>
      <c r="G184" s="210" t="s">
        <v>313</v>
      </c>
      <c r="H184" s="211">
        <v>24.199999999999999</v>
      </c>
      <c r="I184" s="212"/>
      <c r="J184" s="213">
        <f>ROUND(I184*H184,2)</f>
        <v>0</v>
      </c>
      <c r="K184" s="209" t="s">
        <v>151</v>
      </c>
      <c r="L184" s="47"/>
      <c r="M184" s="214" t="s">
        <v>19</v>
      </c>
      <c r="N184" s="215" t="s">
        <v>46</v>
      </c>
      <c r="O184" s="87"/>
      <c r="P184" s="216">
        <f>O184*H184</f>
        <v>0</v>
      </c>
      <c r="Q184" s="216">
        <v>6.0000000000000002E-05</v>
      </c>
      <c r="R184" s="216">
        <f>Q184*H184</f>
        <v>0.001452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261</v>
      </c>
      <c r="AT184" s="218" t="s">
        <v>147</v>
      </c>
      <c r="AU184" s="218" t="s">
        <v>85</v>
      </c>
      <c r="AY184" s="20" t="s">
        <v>145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83</v>
      </c>
      <c r="BK184" s="219">
        <f>ROUND(I184*H184,2)</f>
        <v>0</v>
      </c>
      <c r="BL184" s="20" t="s">
        <v>261</v>
      </c>
      <c r="BM184" s="218" t="s">
        <v>2288</v>
      </c>
    </row>
    <row r="185" s="2" customFormat="1">
      <c r="A185" s="41"/>
      <c r="B185" s="42"/>
      <c r="C185" s="43"/>
      <c r="D185" s="220" t="s">
        <v>154</v>
      </c>
      <c r="E185" s="43"/>
      <c r="F185" s="221" t="s">
        <v>2289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154</v>
      </c>
      <c r="AU185" s="20" t="s">
        <v>85</v>
      </c>
    </row>
    <row r="186" s="2" customFormat="1" ht="21.75" customHeight="1">
      <c r="A186" s="41"/>
      <c r="B186" s="42"/>
      <c r="C186" s="269" t="s">
        <v>7</v>
      </c>
      <c r="D186" s="269" t="s">
        <v>223</v>
      </c>
      <c r="E186" s="270" t="s">
        <v>2290</v>
      </c>
      <c r="F186" s="271" t="s">
        <v>2291</v>
      </c>
      <c r="G186" s="272" t="s">
        <v>313</v>
      </c>
      <c r="H186" s="273">
        <v>24.199999999999999</v>
      </c>
      <c r="I186" s="274"/>
      <c r="J186" s="275">
        <f>ROUND(I186*H186,2)</f>
        <v>0</v>
      </c>
      <c r="K186" s="271" t="s">
        <v>151</v>
      </c>
      <c r="L186" s="276"/>
      <c r="M186" s="277" t="s">
        <v>19</v>
      </c>
      <c r="N186" s="278" t="s">
        <v>46</v>
      </c>
      <c r="O186" s="87"/>
      <c r="P186" s="216">
        <f>O186*H186</f>
        <v>0</v>
      </c>
      <c r="Q186" s="216">
        <v>1</v>
      </c>
      <c r="R186" s="216">
        <f>Q186*H186</f>
        <v>24.199999999999999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391</v>
      </c>
      <c r="AT186" s="218" t="s">
        <v>223</v>
      </c>
      <c r="AU186" s="218" t="s">
        <v>85</v>
      </c>
      <c r="AY186" s="20" t="s">
        <v>145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83</v>
      </c>
      <c r="BK186" s="219">
        <f>ROUND(I186*H186,2)</f>
        <v>0</v>
      </c>
      <c r="BL186" s="20" t="s">
        <v>261</v>
      </c>
      <c r="BM186" s="218" t="s">
        <v>2292</v>
      </c>
    </row>
    <row r="187" s="2" customFormat="1" ht="21.75" customHeight="1">
      <c r="A187" s="41"/>
      <c r="B187" s="42"/>
      <c r="C187" s="207" t="s">
        <v>310</v>
      </c>
      <c r="D187" s="207" t="s">
        <v>147</v>
      </c>
      <c r="E187" s="208" t="s">
        <v>2293</v>
      </c>
      <c r="F187" s="209" t="s">
        <v>2294</v>
      </c>
      <c r="G187" s="210" t="s">
        <v>313</v>
      </c>
      <c r="H187" s="211">
        <v>24.199999999999999</v>
      </c>
      <c r="I187" s="212"/>
      <c r="J187" s="213">
        <f>ROUND(I187*H187,2)</f>
        <v>0</v>
      </c>
      <c r="K187" s="209" t="s">
        <v>151</v>
      </c>
      <c r="L187" s="47"/>
      <c r="M187" s="214" t="s">
        <v>19</v>
      </c>
      <c r="N187" s="215" t="s">
        <v>46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0.025000000000000001</v>
      </c>
      <c r="T187" s="217">
        <f>S187*H187</f>
        <v>0.60499999999999998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261</v>
      </c>
      <c r="AT187" s="218" t="s">
        <v>147</v>
      </c>
      <c r="AU187" s="218" t="s">
        <v>85</v>
      </c>
      <c r="AY187" s="20" t="s">
        <v>145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83</v>
      </c>
      <c r="BK187" s="219">
        <f>ROUND(I187*H187,2)</f>
        <v>0</v>
      </c>
      <c r="BL187" s="20" t="s">
        <v>261</v>
      </c>
      <c r="BM187" s="218" t="s">
        <v>2295</v>
      </c>
    </row>
    <row r="188" s="2" customFormat="1">
      <c r="A188" s="41"/>
      <c r="B188" s="42"/>
      <c r="C188" s="43"/>
      <c r="D188" s="220" t="s">
        <v>154</v>
      </c>
      <c r="E188" s="43"/>
      <c r="F188" s="221" t="s">
        <v>2296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154</v>
      </c>
      <c r="AU188" s="20" t="s">
        <v>85</v>
      </c>
    </row>
    <row r="189" s="2" customFormat="1" ht="24.15" customHeight="1">
      <c r="A189" s="41"/>
      <c r="B189" s="42"/>
      <c r="C189" s="207" t="s">
        <v>321</v>
      </c>
      <c r="D189" s="207" t="s">
        <v>147</v>
      </c>
      <c r="E189" s="208" t="s">
        <v>2297</v>
      </c>
      <c r="F189" s="209" t="s">
        <v>2298</v>
      </c>
      <c r="G189" s="210" t="s">
        <v>720</v>
      </c>
      <c r="H189" s="279"/>
      <c r="I189" s="212"/>
      <c r="J189" s="213">
        <f>ROUND(I189*H189,2)</f>
        <v>0</v>
      </c>
      <c r="K189" s="209" t="s">
        <v>151</v>
      </c>
      <c r="L189" s="47"/>
      <c r="M189" s="214" t="s">
        <v>19</v>
      </c>
      <c r="N189" s="215" t="s">
        <v>46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261</v>
      </c>
      <c r="AT189" s="218" t="s">
        <v>147</v>
      </c>
      <c r="AU189" s="218" t="s">
        <v>85</v>
      </c>
      <c r="AY189" s="20" t="s">
        <v>145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83</v>
      </c>
      <c r="BK189" s="219">
        <f>ROUND(I189*H189,2)</f>
        <v>0</v>
      </c>
      <c r="BL189" s="20" t="s">
        <v>261</v>
      </c>
      <c r="BM189" s="218" t="s">
        <v>2299</v>
      </c>
    </row>
    <row r="190" s="2" customFormat="1">
      <c r="A190" s="41"/>
      <c r="B190" s="42"/>
      <c r="C190" s="43"/>
      <c r="D190" s="220" t="s">
        <v>154</v>
      </c>
      <c r="E190" s="43"/>
      <c r="F190" s="221" t="s">
        <v>2300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154</v>
      </c>
      <c r="AU190" s="20" t="s">
        <v>85</v>
      </c>
    </row>
    <row r="191" s="12" customFormat="1" ht="22.8" customHeight="1">
      <c r="A191" s="12"/>
      <c r="B191" s="191"/>
      <c r="C191" s="192"/>
      <c r="D191" s="193" t="s">
        <v>74</v>
      </c>
      <c r="E191" s="205" t="s">
        <v>2301</v>
      </c>
      <c r="F191" s="205" t="s">
        <v>2302</v>
      </c>
      <c r="G191" s="192"/>
      <c r="H191" s="192"/>
      <c r="I191" s="195"/>
      <c r="J191" s="206">
        <f>BK191</f>
        <v>0</v>
      </c>
      <c r="K191" s="192"/>
      <c r="L191" s="197"/>
      <c r="M191" s="198"/>
      <c r="N191" s="199"/>
      <c r="O191" s="199"/>
      <c r="P191" s="200">
        <f>SUM(P192:P221)</f>
        <v>0</v>
      </c>
      <c r="Q191" s="199"/>
      <c r="R191" s="200">
        <f>SUM(R192:R221)</f>
        <v>3.9685599999999992</v>
      </c>
      <c r="S191" s="199"/>
      <c r="T191" s="201">
        <f>SUM(T192:T221)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2" t="s">
        <v>85</v>
      </c>
      <c r="AT191" s="203" t="s">
        <v>74</v>
      </c>
      <c r="AU191" s="203" t="s">
        <v>83</v>
      </c>
      <c r="AY191" s="202" t="s">
        <v>145</v>
      </c>
      <c r="BK191" s="204">
        <f>SUM(BK192:BK221)</f>
        <v>0</v>
      </c>
    </row>
    <row r="192" s="2" customFormat="1" ht="16.5" customHeight="1">
      <c r="A192" s="41"/>
      <c r="B192" s="42"/>
      <c r="C192" s="207" t="s">
        <v>329</v>
      </c>
      <c r="D192" s="207" t="s">
        <v>147</v>
      </c>
      <c r="E192" s="208" t="s">
        <v>2303</v>
      </c>
      <c r="F192" s="209" t="s">
        <v>2304</v>
      </c>
      <c r="G192" s="210" t="s">
        <v>231</v>
      </c>
      <c r="H192" s="211">
        <v>36</v>
      </c>
      <c r="I192" s="212"/>
      <c r="J192" s="213">
        <f>ROUND(I192*H192,2)</f>
        <v>0</v>
      </c>
      <c r="K192" s="209" t="s">
        <v>151</v>
      </c>
      <c r="L192" s="47"/>
      <c r="M192" s="214" t="s">
        <v>19</v>
      </c>
      <c r="N192" s="215" t="s">
        <v>46</v>
      </c>
      <c r="O192" s="87"/>
      <c r="P192" s="216">
        <f>O192*H192</f>
        <v>0</v>
      </c>
      <c r="Q192" s="216">
        <v>0.00050000000000000001</v>
      </c>
      <c r="R192" s="216">
        <f>Q192*H192</f>
        <v>0.018000000000000002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261</v>
      </c>
      <c r="AT192" s="218" t="s">
        <v>147</v>
      </c>
      <c r="AU192" s="218" t="s">
        <v>85</v>
      </c>
      <c r="AY192" s="20" t="s">
        <v>145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83</v>
      </c>
      <c r="BK192" s="219">
        <f>ROUND(I192*H192,2)</f>
        <v>0</v>
      </c>
      <c r="BL192" s="20" t="s">
        <v>261</v>
      </c>
      <c r="BM192" s="218" t="s">
        <v>2305</v>
      </c>
    </row>
    <row r="193" s="2" customFormat="1">
      <c r="A193" s="41"/>
      <c r="B193" s="42"/>
      <c r="C193" s="43"/>
      <c r="D193" s="220" t="s">
        <v>154</v>
      </c>
      <c r="E193" s="43"/>
      <c r="F193" s="221" t="s">
        <v>2306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154</v>
      </c>
      <c r="AU193" s="20" t="s">
        <v>85</v>
      </c>
    </row>
    <row r="194" s="13" customFormat="1">
      <c r="A194" s="13"/>
      <c r="B194" s="225"/>
      <c r="C194" s="226"/>
      <c r="D194" s="227" t="s">
        <v>156</v>
      </c>
      <c r="E194" s="228" t="s">
        <v>19</v>
      </c>
      <c r="F194" s="229" t="s">
        <v>2202</v>
      </c>
      <c r="G194" s="226"/>
      <c r="H194" s="228" t="s">
        <v>19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156</v>
      </c>
      <c r="AU194" s="235" t="s">
        <v>85</v>
      </c>
      <c r="AV194" s="13" t="s">
        <v>83</v>
      </c>
      <c r="AW194" s="13" t="s">
        <v>37</v>
      </c>
      <c r="AX194" s="13" t="s">
        <v>75</v>
      </c>
      <c r="AY194" s="235" t="s">
        <v>145</v>
      </c>
    </row>
    <row r="195" s="14" customFormat="1">
      <c r="A195" s="14"/>
      <c r="B195" s="236"/>
      <c r="C195" s="237"/>
      <c r="D195" s="227" t="s">
        <v>156</v>
      </c>
      <c r="E195" s="238" t="s">
        <v>19</v>
      </c>
      <c r="F195" s="239" t="s">
        <v>2203</v>
      </c>
      <c r="G195" s="237"/>
      <c r="H195" s="240">
        <v>36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156</v>
      </c>
      <c r="AU195" s="246" t="s">
        <v>85</v>
      </c>
      <c r="AV195" s="14" t="s">
        <v>85</v>
      </c>
      <c r="AW195" s="14" t="s">
        <v>37</v>
      </c>
      <c r="AX195" s="14" t="s">
        <v>75</v>
      </c>
      <c r="AY195" s="246" t="s">
        <v>145</v>
      </c>
    </row>
    <row r="196" s="16" customFormat="1">
      <c r="A196" s="16"/>
      <c r="B196" s="258"/>
      <c r="C196" s="259"/>
      <c r="D196" s="227" t="s">
        <v>156</v>
      </c>
      <c r="E196" s="260" t="s">
        <v>19</v>
      </c>
      <c r="F196" s="261" t="s">
        <v>166</v>
      </c>
      <c r="G196" s="259"/>
      <c r="H196" s="262">
        <v>36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68" t="s">
        <v>156</v>
      </c>
      <c r="AU196" s="268" t="s">
        <v>85</v>
      </c>
      <c r="AV196" s="16" t="s">
        <v>152</v>
      </c>
      <c r="AW196" s="16" t="s">
        <v>37</v>
      </c>
      <c r="AX196" s="16" t="s">
        <v>83</v>
      </c>
      <c r="AY196" s="268" t="s">
        <v>145</v>
      </c>
    </row>
    <row r="197" s="2" customFormat="1" ht="16.5" customHeight="1">
      <c r="A197" s="41"/>
      <c r="B197" s="42"/>
      <c r="C197" s="207" t="s">
        <v>337</v>
      </c>
      <c r="D197" s="207" t="s">
        <v>147</v>
      </c>
      <c r="E197" s="208" t="s">
        <v>2126</v>
      </c>
      <c r="F197" s="209" t="s">
        <v>2127</v>
      </c>
      <c r="G197" s="210" t="s">
        <v>231</v>
      </c>
      <c r="H197" s="211">
        <v>36</v>
      </c>
      <c r="I197" s="212"/>
      <c r="J197" s="213">
        <f>ROUND(I197*H197,2)</f>
        <v>0</v>
      </c>
      <c r="K197" s="209" t="s">
        <v>151</v>
      </c>
      <c r="L197" s="47"/>
      <c r="M197" s="214" t="s">
        <v>19</v>
      </c>
      <c r="N197" s="215" t="s">
        <v>46</v>
      </c>
      <c r="O197" s="87"/>
      <c r="P197" s="216">
        <f>O197*H197</f>
        <v>0</v>
      </c>
      <c r="Q197" s="216">
        <v>0.0015</v>
      </c>
      <c r="R197" s="216">
        <f>Q197*H197</f>
        <v>0.053999999999999999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261</v>
      </c>
      <c r="AT197" s="218" t="s">
        <v>147</v>
      </c>
      <c r="AU197" s="218" t="s">
        <v>85</v>
      </c>
      <c r="AY197" s="20" t="s">
        <v>145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83</v>
      </c>
      <c r="BK197" s="219">
        <f>ROUND(I197*H197,2)</f>
        <v>0</v>
      </c>
      <c r="BL197" s="20" t="s">
        <v>261</v>
      </c>
      <c r="BM197" s="218" t="s">
        <v>2307</v>
      </c>
    </row>
    <row r="198" s="2" customFormat="1">
      <c r="A198" s="41"/>
      <c r="B198" s="42"/>
      <c r="C198" s="43"/>
      <c r="D198" s="220" t="s">
        <v>154</v>
      </c>
      <c r="E198" s="43"/>
      <c r="F198" s="221" t="s">
        <v>2129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154</v>
      </c>
      <c r="AU198" s="20" t="s">
        <v>85</v>
      </c>
    </row>
    <row r="199" s="13" customFormat="1">
      <c r="A199" s="13"/>
      <c r="B199" s="225"/>
      <c r="C199" s="226"/>
      <c r="D199" s="227" t="s">
        <v>156</v>
      </c>
      <c r="E199" s="228" t="s">
        <v>19</v>
      </c>
      <c r="F199" s="229" t="s">
        <v>2202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156</v>
      </c>
      <c r="AU199" s="235" t="s">
        <v>85</v>
      </c>
      <c r="AV199" s="13" t="s">
        <v>83</v>
      </c>
      <c r="AW199" s="13" t="s">
        <v>37</v>
      </c>
      <c r="AX199" s="13" t="s">
        <v>75</v>
      </c>
      <c r="AY199" s="235" t="s">
        <v>145</v>
      </c>
    </row>
    <row r="200" s="14" customFormat="1">
      <c r="A200" s="14"/>
      <c r="B200" s="236"/>
      <c r="C200" s="237"/>
      <c r="D200" s="227" t="s">
        <v>156</v>
      </c>
      <c r="E200" s="238" t="s">
        <v>19</v>
      </c>
      <c r="F200" s="239" t="s">
        <v>2203</v>
      </c>
      <c r="G200" s="237"/>
      <c r="H200" s="240">
        <v>36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156</v>
      </c>
      <c r="AU200" s="246" t="s">
        <v>85</v>
      </c>
      <c r="AV200" s="14" t="s">
        <v>85</v>
      </c>
      <c r="AW200" s="14" t="s">
        <v>37</v>
      </c>
      <c r="AX200" s="14" t="s">
        <v>75</v>
      </c>
      <c r="AY200" s="246" t="s">
        <v>145</v>
      </c>
    </row>
    <row r="201" s="16" customFormat="1">
      <c r="A201" s="16"/>
      <c r="B201" s="258"/>
      <c r="C201" s="259"/>
      <c r="D201" s="227" t="s">
        <v>156</v>
      </c>
      <c r="E201" s="260" t="s">
        <v>19</v>
      </c>
      <c r="F201" s="261" t="s">
        <v>166</v>
      </c>
      <c r="G201" s="259"/>
      <c r="H201" s="262">
        <v>36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8" t="s">
        <v>156</v>
      </c>
      <c r="AU201" s="268" t="s">
        <v>85</v>
      </c>
      <c r="AV201" s="16" t="s">
        <v>152</v>
      </c>
      <c r="AW201" s="16" t="s">
        <v>37</v>
      </c>
      <c r="AX201" s="16" t="s">
        <v>83</v>
      </c>
      <c r="AY201" s="268" t="s">
        <v>145</v>
      </c>
    </row>
    <row r="202" s="2" customFormat="1" ht="16.5" customHeight="1">
      <c r="A202" s="41"/>
      <c r="B202" s="42"/>
      <c r="C202" s="207" t="s">
        <v>343</v>
      </c>
      <c r="D202" s="207" t="s">
        <v>147</v>
      </c>
      <c r="E202" s="208" t="s">
        <v>2308</v>
      </c>
      <c r="F202" s="209" t="s">
        <v>2309</v>
      </c>
      <c r="G202" s="210" t="s">
        <v>313</v>
      </c>
      <c r="H202" s="211">
        <v>33</v>
      </c>
      <c r="I202" s="212"/>
      <c r="J202" s="213">
        <f>ROUND(I202*H202,2)</f>
        <v>0</v>
      </c>
      <c r="K202" s="209" t="s">
        <v>151</v>
      </c>
      <c r="L202" s="47"/>
      <c r="M202" s="214" t="s">
        <v>19</v>
      </c>
      <c r="N202" s="215" t="s">
        <v>46</v>
      </c>
      <c r="O202" s="87"/>
      <c r="P202" s="216">
        <f>O202*H202</f>
        <v>0</v>
      </c>
      <c r="Q202" s="216">
        <v>0.00032000000000000003</v>
      </c>
      <c r="R202" s="216">
        <f>Q202*H202</f>
        <v>0.010560000000000002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261</v>
      </c>
      <c r="AT202" s="218" t="s">
        <v>147</v>
      </c>
      <c r="AU202" s="218" t="s">
        <v>85</v>
      </c>
      <c r="AY202" s="20" t="s">
        <v>145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83</v>
      </c>
      <c r="BK202" s="219">
        <f>ROUND(I202*H202,2)</f>
        <v>0</v>
      </c>
      <c r="BL202" s="20" t="s">
        <v>261</v>
      </c>
      <c r="BM202" s="218" t="s">
        <v>2310</v>
      </c>
    </row>
    <row r="203" s="2" customFormat="1">
      <c r="A203" s="41"/>
      <c r="B203" s="42"/>
      <c r="C203" s="43"/>
      <c r="D203" s="220" t="s">
        <v>154</v>
      </c>
      <c r="E203" s="43"/>
      <c r="F203" s="221" t="s">
        <v>2311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154</v>
      </c>
      <c r="AU203" s="20" t="s">
        <v>85</v>
      </c>
    </row>
    <row r="204" s="13" customFormat="1">
      <c r="A204" s="13"/>
      <c r="B204" s="225"/>
      <c r="C204" s="226"/>
      <c r="D204" s="227" t="s">
        <v>156</v>
      </c>
      <c r="E204" s="228" t="s">
        <v>19</v>
      </c>
      <c r="F204" s="229" t="s">
        <v>2202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156</v>
      </c>
      <c r="AU204" s="235" t="s">
        <v>85</v>
      </c>
      <c r="AV204" s="13" t="s">
        <v>83</v>
      </c>
      <c r="AW204" s="13" t="s">
        <v>37</v>
      </c>
      <c r="AX204" s="13" t="s">
        <v>75</v>
      </c>
      <c r="AY204" s="235" t="s">
        <v>145</v>
      </c>
    </row>
    <row r="205" s="14" customFormat="1">
      <c r="A205" s="14"/>
      <c r="B205" s="236"/>
      <c r="C205" s="237"/>
      <c r="D205" s="227" t="s">
        <v>156</v>
      </c>
      <c r="E205" s="238" t="s">
        <v>19</v>
      </c>
      <c r="F205" s="239" t="s">
        <v>2312</v>
      </c>
      <c r="G205" s="237"/>
      <c r="H205" s="240">
        <v>33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156</v>
      </c>
      <c r="AU205" s="246" t="s">
        <v>85</v>
      </c>
      <c r="AV205" s="14" t="s">
        <v>85</v>
      </c>
      <c r="AW205" s="14" t="s">
        <v>37</v>
      </c>
      <c r="AX205" s="14" t="s">
        <v>75</v>
      </c>
      <c r="AY205" s="246" t="s">
        <v>145</v>
      </c>
    </row>
    <row r="206" s="16" customFormat="1">
      <c r="A206" s="16"/>
      <c r="B206" s="258"/>
      <c r="C206" s="259"/>
      <c r="D206" s="227" t="s">
        <v>156</v>
      </c>
      <c r="E206" s="260" t="s">
        <v>19</v>
      </c>
      <c r="F206" s="261" t="s">
        <v>166</v>
      </c>
      <c r="G206" s="259"/>
      <c r="H206" s="262">
        <v>33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8" t="s">
        <v>156</v>
      </c>
      <c r="AU206" s="268" t="s">
        <v>85</v>
      </c>
      <c r="AV206" s="16" t="s">
        <v>152</v>
      </c>
      <c r="AW206" s="16" t="s">
        <v>37</v>
      </c>
      <c r="AX206" s="16" t="s">
        <v>83</v>
      </c>
      <c r="AY206" s="268" t="s">
        <v>145</v>
      </c>
    </row>
    <row r="207" s="2" customFormat="1" ht="24.15" customHeight="1">
      <c r="A207" s="41"/>
      <c r="B207" s="42"/>
      <c r="C207" s="207" t="s">
        <v>350</v>
      </c>
      <c r="D207" s="207" t="s">
        <v>147</v>
      </c>
      <c r="E207" s="208" t="s">
        <v>2313</v>
      </c>
      <c r="F207" s="209" t="s">
        <v>2314</v>
      </c>
      <c r="G207" s="210" t="s">
        <v>231</v>
      </c>
      <c r="H207" s="211">
        <v>58</v>
      </c>
      <c r="I207" s="212"/>
      <c r="J207" s="213">
        <f>ROUND(I207*H207,2)</f>
        <v>0</v>
      </c>
      <c r="K207" s="209" t="s">
        <v>151</v>
      </c>
      <c r="L207" s="47"/>
      <c r="M207" s="214" t="s">
        <v>19</v>
      </c>
      <c r="N207" s="215" t="s">
        <v>46</v>
      </c>
      <c r="O207" s="87"/>
      <c r="P207" s="216">
        <f>O207*H207</f>
        <v>0</v>
      </c>
      <c r="Q207" s="216">
        <v>0.040000000000000001</v>
      </c>
      <c r="R207" s="216">
        <f>Q207*H207</f>
        <v>2.3199999999999998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261</v>
      </c>
      <c r="AT207" s="218" t="s">
        <v>147</v>
      </c>
      <c r="AU207" s="218" t="s">
        <v>85</v>
      </c>
      <c r="AY207" s="20" t="s">
        <v>145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83</v>
      </c>
      <c r="BK207" s="219">
        <f>ROUND(I207*H207,2)</f>
        <v>0</v>
      </c>
      <c r="BL207" s="20" t="s">
        <v>261</v>
      </c>
      <c r="BM207" s="218" t="s">
        <v>2315</v>
      </c>
    </row>
    <row r="208" s="2" customFormat="1">
      <c r="A208" s="41"/>
      <c r="B208" s="42"/>
      <c r="C208" s="43"/>
      <c r="D208" s="220" t="s">
        <v>154</v>
      </c>
      <c r="E208" s="43"/>
      <c r="F208" s="221" t="s">
        <v>2316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154</v>
      </c>
      <c r="AU208" s="20" t="s">
        <v>85</v>
      </c>
    </row>
    <row r="209" s="13" customFormat="1">
      <c r="A209" s="13"/>
      <c r="B209" s="225"/>
      <c r="C209" s="226"/>
      <c r="D209" s="227" t="s">
        <v>156</v>
      </c>
      <c r="E209" s="228" t="s">
        <v>19</v>
      </c>
      <c r="F209" s="229" t="s">
        <v>2202</v>
      </c>
      <c r="G209" s="226"/>
      <c r="H209" s="228" t="s">
        <v>19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156</v>
      </c>
      <c r="AU209" s="235" t="s">
        <v>85</v>
      </c>
      <c r="AV209" s="13" t="s">
        <v>83</v>
      </c>
      <c r="AW209" s="13" t="s">
        <v>37</v>
      </c>
      <c r="AX209" s="13" t="s">
        <v>75</v>
      </c>
      <c r="AY209" s="235" t="s">
        <v>145</v>
      </c>
    </row>
    <row r="210" s="14" customFormat="1">
      <c r="A210" s="14"/>
      <c r="B210" s="236"/>
      <c r="C210" s="237"/>
      <c r="D210" s="227" t="s">
        <v>156</v>
      </c>
      <c r="E210" s="238" t="s">
        <v>19</v>
      </c>
      <c r="F210" s="239" t="s">
        <v>2203</v>
      </c>
      <c r="G210" s="237"/>
      <c r="H210" s="240">
        <v>36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156</v>
      </c>
      <c r="AU210" s="246" t="s">
        <v>85</v>
      </c>
      <c r="AV210" s="14" t="s">
        <v>85</v>
      </c>
      <c r="AW210" s="14" t="s">
        <v>37</v>
      </c>
      <c r="AX210" s="14" t="s">
        <v>75</v>
      </c>
      <c r="AY210" s="246" t="s">
        <v>145</v>
      </c>
    </row>
    <row r="211" s="13" customFormat="1">
      <c r="A211" s="13"/>
      <c r="B211" s="225"/>
      <c r="C211" s="226"/>
      <c r="D211" s="227" t="s">
        <v>156</v>
      </c>
      <c r="E211" s="228" t="s">
        <v>19</v>
      </c>
      <c r="F211" s="229" t="s">
        <v>2204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156</v>
      </c>
      <c r="AU211" s="235" t="s">
        <v>85</v>
      </c>
      <c r="AV211" s="13" t="s">
        <v>83</v>
      </c>
      <c r="AW211" s="13" t="s">
        <v>37</v>
      </c>
      <c r="AX211" s="13" t="s">
        <v>75</v>
      </c>
      <c r="AY211" s="235" t="s">
        <v>145</v>
      </c>
    </row>
    <row r="212" s="14" customFormat="1">
      <c r="A212" s="14"/>
      <c r="B212" s="236"/>
      <c r="C212" s="237"/>
      <c r="D212" s="227" t="s">
        <v>156</v>
      </c>
      <c r="E212" s="238" t="s">
        <v>19</v>
      </c>
      <c r="F212" s="239" t="s">
        <v>2205</v>
      </c>
      <c r="G212" s="237"/>
      <c r="H212" s="240">
        <v>22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156</v>
      </c>
      <c r="AU212" s="246" t="s">
        <v>85</v>
      </c>
      <c r="AV212" s="14" t="s">
        <v>85</v>
      </c>
      <c r="AW212" s="14" t="s">
        <v>37</v>
      </c>
      <c r="AX212" s="14" t="s">
        <v>75</v>
      </c>
      <c r="AY212" s="246" t="s">
        <v>145</v>
      </c>
    </row>
    <row r="213" s="16" customFormat="1">
      <c r="A213" s="16"/>
      <c r="B213" s="258"/>
      <c r="C213" s="259"/>
      <c r="D213" s="227" t="s">
        <v>156</v>
      </c>
      <c r="E213" s="260" t="s">
        <v>19</v>
      </c>
      <c r="F213" s="261" t="s">
        <v>166</v>
      </c>
      <c r="G213" s="259"/>
      <c r="H213" s="262">
        <v>58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8" t="s">
        <v>156</v>
      </c>
      <c r="AU213" s="268" t="s">
        <v>85</v>
      </c>
      <c r="AV213" s="16" t="s">
        <v>152</v>
      </c>
      <c r="AW213" s="16" t="s">
        <v>37</v>
      </c>
      <c r="AX213" s="16" t="s">
        <v>83</v>
      </c>
      <c r="AY213" s="268" t="s">
        <v>145</v>
      </c>
    </row>
    <row r="214" s="2" customFormat="1" ht="16.5" customHeight="1">
      <c r="A214" s="41"/>
      <c r="B214" s="42"/>
      <c r="C214" s="269" t="s">
        <v>355</v>
      </c>
      <c r="D214" s="269" t="s">
        <v>223</v>
      </c>
      <c r="E214" s="270" t="s">
        <v>2317</v>
      </c>
      <c r="F214" s="271" t="s">
        <v>2318</v>
      </c>
      <c r="G214" s="272" t="s">
        <v>231</v>
      </c>
      <c r="H214" s="273">
        <v>11.6</v>
      </c>
      <c r="I214" s="274"/>
      <c r="J214" s="275">
        <f>ROUND(I214*H214,2)</f>
        <v>0</v>
      </c>
      <c r="K214" s="271" t="s">
        <v>151</v>
      </c>
      <c r="L214" s="276"/>
      <c r="M214" s="277" t="s">
        <v>19</v>
      </c>
      <c r="N214" s="278" t="s">
        <v>46</v>
      </c>
      <c r="O214" s="87"/>
      <c r="P214" s="216">
        <f>O214*H214</f>
        <v>0</v>
      </c>
      <c r="Q214" s="216">
        <v>0.13500000000000001</v>
      </c>
      <c r="R214" s="216">
        <f>Q214*H214</f>
        <v>1.5660000000000001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391</v>
      </c>
      <c r="AT214" s="218" t="s">
        <v>223</v>
      </c>
      <c r="AU214" s="218" t="s">
        <v>85</v>
      </c>
      <c r="AY214" s="20" t="s">
        <v>145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83</v>
      </c>
      <c r="BK214" s="219">
        <f>ROUND(I214*H214,2)</f>
        <v>0</v>
      </c>
      <c r="BL214" s="20" t="s">
        <v>261</v>
      </c>
      <c r="BM214" s="218" t="s">
        <v>2319</v>
      </c>
    </row>
    <row r="215" s="13" customFormat="1">
      <c r="A215" s="13"/>
      <c r="B215" s="225"/>
      <c r="C215" s="226"/>
      <c r="D215" s="227" t="s">
        <v>156</v>
      </c>
      <c r="E215" s="228" t="s">
        <v>19</v>
      </c>
      <c r="F215" s="229" t="s">
        <v>2320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156</v>
      </c>
      <c r="AU215" s="235" t="s">
        <v>85</v>
      </c>
      <c r="AV215" s="13" t="s">
        <v>83</v>
      </c>
      <c r="AW215" s="13" t="s">
        <v>37</v>
      </c>
      <c r="AX215" s="13" t="s">
        <v>75</v>
      </c>
      <c r="AY215" s="235" t="s">
        <v>145</v>
      </c>
    </row>
    <row r="216" s="14" customFormat="1">
      <c r="A216" s="14"/>
      <c r="B216" s="236"/>
      <c r="C216" s="237"/>
      <c r="D216" s="227" t="s">
        <v>156</v>
      </c>
      <c r="E216" s="238" t="s">
        <v>19</v>
      </c>
      <c r="F216" s="239" t="s">
        <v>2321</v>
      </c>
      <c r="G216" s="237"/>
      <c r="H216" s="240">
        <v>7.2000000000000002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156</v>
      </c>
      <c r="AU216" s="246" t="s">
        <v>85</v>
      </c>
      <c r="AV216" s="14" t="s">
        <v>85</v>
      </c>
      <c r="AW216" s="14" t="s">
        <v>37</v>
      </c>
      <c r="AX216" s="14" t="s">
        <v>75</v>
      </c>
      <c r="AY216" s="246" t="s">
        <v>145</v>
      </c>
    </row>
    <row r="217" s="13" customFormat="1">
      <c r="A217" s="13"/>
      <c r="B217" s="225"/>
      <c r="C217" s="226"/>
      <c r="D217" s="227" t="s">
        <v>156</v>
      </c>
      <c r="E217" s="228" t="s">
        <v>19</v>
      </c>
      <c r="F217" s="229" t="s">
        <v>2322</v>
      </c>
      <c r="G217" s="226"/>
      <c r="H217" s="228" t="s">
        <v>19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156</v>
      </c>
      <c r="AU217" s="235" t="s">
        <v>85</v>
      </c>
      <c r="AV217" s="13" t="s">
        <v>83</v>
      </c>
      <c r="AW217" s="13" t="s">
        <v>37</v>
      </c>
      <c r="AX217" s="13" t="s">
        <v>75</v>
      </c>
      <c r="AY217" s="235" t="s">
        <v>145</v>
      </c>
    </row>
    <row r="218" s="14" customFormat="1">
      <c r="A218" s="14"/>
      <c r="B218" s="236"/>
      <c r="C218" s="237"/>
      <c r="D218" s="227" t="s">
        <v>156</v>
      </c>
      <c r="E218" s="238" t="s">
        <v>19</v>
      </c>
      <c r="F218" s="239" t="s">
        <v>2323</v>
      </c>
      <c r="G218" s="237"/>
      <c r="H218" s="240">
        <v>4.4000000000000004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156</v>
      </c>
      <c r="AU218" s="246" t="s">
        <v>85</v>
      </c>
      <c r="AV218" s="14" t="s">
        <v>85</v>
      </c>
      <c r="AW218" s="14" t="s">
        <v>37</v>
      </c>
      <c r="AX218" s="14" t="s">
        <v>75</v>
      </c>
      <c r="AY218" s="246" t="s">
        <v>145</v>
      </c>
    </row>
    <row r="219" s="16" customFormat="1">
      <c r="A219" s="16"/>
      <c r="B219" s="258"/>
      <c r="C219" s="259"/>
      <c r="D219" s="227" t="s">
        <v>156</v>
      </c>
      <c r="E219" s="260" t="s">
        <v>19</v>
      </c>
      <c r="F219" s="261" t="s">
        <v>166</v>
      </c>
      <c r="G219" s="259"/>
      <c r="H219" s="262">
        <v>11.600000000000001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8" t="s">
        <v>156</v>
      </c>
      <c r="AU219" s="268" t="s">
        <v>85</v>
      </c>
      <c r="AV219" s="16" t="s">
        <v>152</v>
      </c>
      <c r="AW219" s="16" t="s">
        <v>37</v>
      </c>
      <c r="AX219" s="16" t="s">
        <v>83</v>
      </c>
      <c r="AY219" s="268" t="s">
        <v>145</v>
      </c>
    </row>
    <row r="220" s="2" customFormat="1" ht="33" customHeight="1">
      <c r="A220" s="41"/>
      <c r="B220" s="42"/>
      <c r="C220" s="207" t="s">
        <v>361</v>
      </c>
      <c r="D220" s="207" t="s">
        <v>147</v>
      </c>
      <c r="E220" s="208" t="s">
        <v>2324</v>
      </c>
      <c r="F220" s="209" t="s">
        <v>2325</v>
      </c>
      <c r="G220" s="210" t="s">
        <v>720</v>
      </c>
      <c r="H220" s="279"/>
      <c r="I220" s="212"/>
      <c r="J220" s="213">
        <f>ROUND(I220*H220,2)</f>
        <v>0</v>
      </c>
      <c r="K220" s="209" t="s">
        <v>151</v>
      </c>
      <c r="L220" s="47"/>
      <c r="M220" s="214" t="s">
        <v>19</v>
      </c>
      <c r="N220" s="215" t="s">
        <v>46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261</v>
      </c>
      <c r="AT220" s="218" t="s">
        <v>147</v>
      </c>
      <c r="AU220" s="218" t="s">
        <v>85</v>
      </c>
      <c r="AY220" s="20" t="s">
        <v>145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83</v>
      </c>
      <c r="BK220" s="219">
        <f>ROUND(I220*H220,2)</f>
        <v>0</v>
      </c>
      <c r="BL220" s="20" t="s">
        <v>261</v>
      </c>
      <c r="BM220" s="218" t="s">
        <v>2326</v>
      </c>
    </row>
    <row r="221" s="2" customFormat="1">
      <c r="A221" s="41"/>
      <c r="B221" s="42"/>
      <c r="C221" s="43"/>
      <c r="D221" s="220" t="s">
        <v>154</v>
      </c>
      <c r="E221" s="43"/>
      <c r="F221" s="221" t="s">
        <v>2327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154</v>
      </c>
      <c r="AU221" s="20" t="s">
        <v>85</v>
      </c>
    </row>
    <row r="222" s="12" customFormat="1" ht="22.8" customHeight="1">
      <c r="A222" s="12"/>
      <c r="B222" s="191"/>
      <c r="C222" s="192"/>
      <c r="D222" s="193" t="s">
        <v>74</v>
      </c>
      <c r="E222" s="205" t="s">
        <v>2161</v>
      </c>
      <c r="F222" s="205" t="s">
        <v>2162</v>
      </c>
      <c r="G222" s="192"/>
      <c r="H222" s="192"/>
      <c r="I222" s="195"/>
      <c r="J222" s="206">
        <f>BK222</f>
        <v>0</v>
      </c>
      <c r="K222" s="192"/>
      <c r="L222" s="197"/>
      <c r="M222" s="198"/>
      <c r="N222" s="199"/>
      <c r="O222" s="199"/>
      <c r="P222" s="200">
        <f>SUM(P223:P258)</f>
        <v>0</v>
      </c>
      <c r="Q222" s="199"/>
      <c r="R222" s="200">
        <f>SUM(R223:R258)</f>
        <v>0.12891340000000001</v>
      </c>
      <c r="S222" s="199"/>
      <c r="T222" s="201">
        <f>SUM(T223:T258)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2" t="s">
        <v>85</v>
      </c>
      <c r="AT222" s="203" t="s">
        <v>74</v>
      </c>
      <c r="AU222" s="203" t="s">
        <v>83</v>
      </c>
      <c r="AY222" s="202" t="s">
        <v>145</v>
      </c>
      <c r="BK222" s="204">
        <f>SUM(BK223:BK258)</f>
        <v>0</v>
      </c>
    </row>
    <row r="223" s="2" customFormat="1" ht="24.15" customHeight="1">
      <c r="A223" s="41"/>
      <c r="B223" s="42"/>
      <c r="C223" s="207" t="s">
        <v>378</v>
      </c>
      <c r="D223" s="207" t="s">
        <v>147</v>
      </c>
      <c r="E223" s="208" t="s">
        <v>2328</v>
      </c>
      <c r="F223" s="209" t="s">
        <v>2329</v>
      </c>
      <c r="G223" s="210" t="s">
        <v>231</v>
      </c>
      <c r="H223" s="211">
        <v>22.989999999999998</v>
      </c>
      <c r="I223" s="212"/>
      <c r="J223" s="213">
        <f>ROUND(I223*H223,2)</f>
        <v>0</v>
      </c>
      <c r="K223" s="209" t="s">
        <v>151</v>
      </c>
      <c r="L223" s="47"/>
      <c r="M223" s="214" t="s">
        <v>19</v>
      </c>
      <c r="N223" s="215" t="s">
        <v>46</v>
      </c>
      <c r="O223" s="87"/>
      <c r="P223" s="216">
        <f>O223*H223</f>
        <v>0</v>
      </c>
      <c r="Q223" s="216">
        <v>8.0000000000000007E-05</v>
      </c>
      <c r="R223" s="216">
        <f>Q223*H223</f>
        <v>0.0018392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261</v>
      </c>
      <c r="AT223" s="218" t="s">
        <v>147</v>
      </c>
      <c r="AU223" s="218" t="s">
        <v>85</v>
      </c>
      <c r="AY223" s="20" t="s">
        <v>145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83</v>
      </c>
      <c r="BK223" s="219">
        <f>ROUND(I223*H223,2)</f>
        <v>0</v>
      </c>
      <c r="BL223" s="20" t="s">
        <v>261</v>
      </c>
      <c r="BM223" s="218" t="s">
        <v>2330</v>
      </c>
    </row>
    <row r="224" s="2" customFormat="1">
      <c r="A224" s="41"/>
      <c r="B224" s="42"/>
      <c r="C224" s="43"/>
      <c r="D224" s="220" t="s">
        <v>154</v>
      </c>
      <c r="E224" s="43"/>
      <c r="F224" s="221" t="s">
        <v>2331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154</v>
      </c>
      <c r="AU224" s="20" t="s">
        <v>85</v>
      </c>
    </row>
    <row r="225" s="13" customFormat="1">
      <c r="A225" s="13"/>
      <c r="B225" s="225"/>
      <c r="C225" s="226"/>
      <c r="D225" s="227" t="s">
        <v>156</v>
      </c>
      <c r="E225" s="228" t="s">
        <v>19</v>
      </c>
      <c r="F225" s="229" t="s">
        <v>2332</v>
      </c>
      <c r="G225" s="226"/>
      <c r="H225" s="228" t="s">
        <v>19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156</v>
      </c>
      <c r="AU225" s="235" t="s">
        <v>85</v>
      </c>
      <c r="AV225" s="13" t="s">
        <v>83</v>
      </c>
      <c r="AW225" s="13" t="s">
        <v>37</v>
      </c>
      <c r="AX225" s="13" t="s">
        <v>75</v>
      </c>
      <c r="AY225" s="235" t="s">
        <v>145</v>
      </c>
    </row>
    <row r="226" s="14" customFormat="1">
      <c r="A226" s="14"/>
      <c r="B226" s="236"/>
      <c r="C226" s="237"/>
      <c r="D226" s="227" t="s">
        <v>156</v>
      </c>
      <c r="E226" s="238" t="s">
        <v>19</v>
      </c>
      <c r="F226" s="239" t="s">
        <v>2333</v>
      </c>
      <c r="G226" s="237"/>
      <c r="H226" s="240">
        <v>22.989999999999998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156</v>
      </c>
      <c r="AU226" s="246" t="s">
        <v>85</v>
      </c>
      <c r="AV226" s="14" t="s">
        <v>85</v>
      </c>
      <c r="AW226" s="14" t="s">
        <v>37</v>
      </c>
      <c r="AX226" s="14" t="s">
        <v>75</v>
      </c>
      <c r="AY226" s="246" t="s">
        <v>145</v>
      </c>
    </row>
    <row r="227" s="16" customFormat="1">
      <c r="A227" s="16"/>
      <c r="B227" s="258"/>
      <c r="C227" s="259"/>
      <c r="D227" s="227" t="s">
        <v>156</v>
      </c>
      <c r="E227" s="260" t="s">
        <v>19</v>
      </c>
      <c r="F227" s="261" t="s">
        <v>166</v>
      </c>
      <c r="G227" s="259"/>
      <c r="H227" s="262">
        <v>22.989999999999998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68" t="s">
        <v>156</v>
      </c>
      <c r="AU227" s="268" t="s">
        <v>85</v>
      </c>
      <c r="AV227" s="16" t="s">
        <v>152</v>
      </c>
      <c r="AW227" s="16" t="s">
        <v>37</v>
      </c>
      <c r="AX227" s="16" t="s">
        <v>83</v>
      </c>
      <c r="AY227" s="268" t="s">
        <v>145</v>
      </c>
    </row>
    <row r="228" s="2" customFormat="1" ht="24.15" customHeight="1">
      <c r="A228" s="41"/>
      <c r="B228" s="42"/>
      <c r="C228" s="207" t="s">
        <v>386</v>
      </c>
      <c r="D228" s="207" t="s">
        <v>147</v>
      </c>
      <c r="E228" s="208" t="s">
        <v>2334</v>
      </c>
      <c r="F228" s="209" t="s">
        <v>2335</v>
      </c>
      <c r="G228" s="210" t="s">
        <v>231</v>
      </c>
      <c r="H228" s="211">
        <v>45.979999999999997</v>
      </c>
      <c r="I228" s="212"/>
      <c r="J228" s="213">
        <f>ROUND(I228*H228,2)</f>
        <v>0</v>
      </c>
      <c r="K228" s="209" t="s">
        <v>151</v>
      </c>
      <c r="L228" s="47"/>
      <c r="M228" s="214" t="s">
        <v>19</v>
      </c>
      <c r="N228" s="215" t="s">
        <v>46</v>
      </c>
      <c r="O228" s="87"/>
      <c r="P228" s="216">
        <f>O228*H228</f>
        <v>0</v>
      </c>
      <c r="Q228" s="216">
        <v>0.00022000000000000001</v>
      </c>
      <c r="R228" s="216">
        <f>Q228*H228</f>
        <v>0.010115599999999999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261</v>
      </c>
      <c r="AT228" s="218" t="s">
        <v>147</v>
      </c>
      <c r="AU228" s="218" t="s">
        <v>85</v>
      </c>
      <c r="AY228" s="20" t="s">
        <v>145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83</v>
      </c>
      <c r="BK228" s="219">
        <f>ROUND(I228*H228,2)</f>
        <v>0</v>
      </c>
      <c r="BL228" s="20" t="s">
        <v>261</v>
      </c>
      <c r="BM228" s="218" t="s">
        <v>2336</v>
      </c>
    </row>
    <row r="229" s="2" customFormat="1">
      <c r="A229" s="41"/>
      <c r="B229" s="42"/>
      <c r="C229" s="43"/>
      <c r="D229" s="220" t="s">
        <v>154</v>
      </c>
      <c r="E229" s="43"/>
      <c r="F229" s="221" t="s">
        <v>2337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154</v>
      </c>
      <c r="AU229" s="20" t="s">
        <v>85</v>
      </c>
    </row>
    <row r="230" s="13" customFormat="1">
      <c r="A230" s="13"/>
      <c r="B230" s="225"/>
      <c r="C230" s="226"/>
      <c r="D230" s="227" t="s">
        <v>156</v>
      </c>
      <c r="E230" s="228" t="s">
        <v>19</v>
      </c>
      <c r="F230" s="229" t="s">
        <v>2338</v>
      </c>
      <c r="G230" s="226"/>
      <c r="H230" s="228" t="s">
        <v>19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156</v>
      </c>
      <c r="AU230" s="235" t="s">
        <v>85</v>
      </c>
      <c r="AV230" s="13" t="s">
        <v>83</v>
      </c>
      <c r="AW230" s="13" t="s">
        <v>37</v>
      </c>
      <c r="AX230" s="13" t="s">
        <v>75</v>
      </c>
      <c r="AY230" s="235" t="s">
        <v>145</v>
      </c>
    </row>
    <row r="231" s="14" customFormat="1">
      <c r="A231" s="14"/>
      <c r="B231" s="236"/>
      <c r="C231" s="237"/>
      <c r="D231" s="227" t="s">
        <v>156</v>
      </c>
      <c r="E231" s="238" t="s">
        <v>19</v>
      </c>
      <c r="F231" s="239" t="s">
        <v>2339</v>
      </c>
      <c r="G231" s="237"/>
      <c r="H231" s="240">
        <v>45.979999999999997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156</v>
      </c>
      <c r="AU231" s="246" t="s">
        <v>85</v>
      </c>
      <c r="AV231" s="14" t="s">
        <v>85</v>
      </c>
      <c r="AW231" s="14" t="s">
        <v>37</v>
      </c>
      <c r="AX231" s="14" t="s">
        <v>75</v>
      </c>
      <c r="AY231" s="246" t="s">
        <v>145</v>
      </c>
    </row>
    <row r="232" s="16" customFormat="1">
      <c r="A232" s="16"/>
      <c r="B232" s="258"/>
      <c r="C232" s="259"/>
      <c r="D232" s="227" t="s">
        <v>156</v>
      </c>
      <c r="E232" s="260" t="s">
        <v>19</v>
      </c>
      <c r="F232" s="261" t="s">
        <v>166</v>
      </c>
      <c r="G232" s="259"/>
      <c r="H232" s="262">
        <v>45.979999999999997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68" t="s">
        <v>156</v>
      </c>
      <c r="AU232" s="268" t="s">
        <v>85</v>
      </c>
      <c r="AV232" s="16" t="s">
        <v>152</v>
      </c>
      <c r="AW232" s="16" t="s">
        <v>37</v>
      </c>
      <c r="AX232" s="16" t="s">
        <v>83</v>
      </c>
      <c r="AY232" s="268" t="s">
        <v>145</v>
      </c>
    </row>
    <row r="233" s="2" customFormat="1" ht="24.15" customHeight="1">
      <c r="A233" s="41"/>
      <c r="B233" s="42"/>
      <c r="C233" s="207" t="s">
        <v>391</v>
      </c>
      <c r="D233" s="207" t="s">
        <v>147</v>
      </c>
      <c r="E233" s="208" t="s">
        <v>2340</v>
      </c>
      <c r="F233" s="209" t="s">
        <v>2341</v>
      </c>
      <c r="G233" s="210" t="s">
        <v>231</v>
      </c>
      <c r="H233" s="211">
        <v>22.989999999999998</v>
      </c>
      <c r="I233" s="212"/>
      <c r="J233" s="213">
        <f>ROUND(I233*H233,2)</f>
        <v>0</v>
      </c>
      <c r="K233" s="209" t="s">
        <v>151</v>
      </c>
      <c r="L233" s="47"/>
      <c r="M233" s="214" t="s">
        <v>19</v>
      </c>
      <c r="N233" s="215" t="s">
        <v>46</v>
      </c>
      <c r="O233" s="87"/>
      <c r="P233" s="216">
        <f>O233*H233</f>
        <v>0</v>
      </c>
      <c r="Q233" s="216">
        <v>0.00019000000000000001</v>
      </c>
      <c r="R233" s="216">
        <f>Q233*H233</f>
        <v>0.0043680999999999998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261</v>
      </c>
      <c r="AT233" s="218" t="s">
        <v>147</v>
      </c>
      <c r="AU233" s="218" t="s">
        <v>85</v>
      </c>
      <c r="AY233" s="20" t="s">
        <v>145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83</v>
      </c>
      <c r="BK233" s="219">
        <f>ROUND(I233*H233,2)</f>
        <v>0</v>
      </c>
      <c r="BL233" s="20" t="s">
        <v>261</v>
      </c>
      <c r="BM233" s="218" t="s">
        <v>2342</v>
      </c>
    </row>
    <row r="234" s="2" customFormat="1">
      <c r="A234" s="41"/>
      <c r="B234" s="42"/>
      <c r="C234" s="43"/>
      <c r="D234" s="220" t="s">
        <v>154</v>
      </c>
      <c r="E234" s="43"/>
      <c r="F234" s="221" t="s">
        <v>2343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154</v>
      </c>
      <c r="AU234" s="20" t="s">
        <v>85</v>
      </c>
    </row>
    <row r="235" s="13" customFormat="1">
      <c r="A235" s="13"/>
      <c r="B235" s="225"/>
      <c r="C235" s="226"/>
      <c r="D235" s="227" t="s">
        <v>156</v>
      </c>
      <c r="E235" s="228" t="s">
        <v>19</v>
      </c>
      <c r="F235" s="229" t="s">
        <v>2332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156</v>
      </c>
      <c r="AU235" s="235" t="s">
        <v>85</v>
      </c>
      <c r="AV235" s="13" t="s">
        <v>83</v>
      </c>
      <c r="AW235" s="13" t="s">
        <v>37</v>
      </c>
      <c r="AX235" s="13" t="s">
        <v>75</v>
      </c>
      <c r="AY235" s="235" t="s">
        <v>145</v>
      </c>
    </row>
    <row r="236" s="14" customFormat="1">
      <c r="A236" s="14"/>
      <c r="B236" s="236"/>
      <c r="C236" s="237"/>
      <c r="D236" s="227" t="s">
        <v>156</v>
      </c>
      <c r="E236" s="238" t="s">
        <v>19</v>
      </c>
      <c r="F236" s="239" t="s">
        <v>2333</v>
      </c>
      <c r="G236" s="237"/>
      <c r="H236" s="240">
        <v>22.989999999999998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156</v>
      </c>
      <c r="AU236" s="246" t="s">
        <v>85</v>
      </c>
      <c r="AV236" s="14" t="s">
        <v>85</v>
      </c>
      <c r="AW236" s="14" t="s">
        <v>37</v>
      </c>
      <c r="AX236" s="14" t="s">
        <v>75</v>
      </c>
      <c r="AY236" s="246" t="s">
        <v>145</v>
      </c>
    </row>
    <row r="237" s="16" customFormat="1">
      <c r="A237" s="16"/>
      <c r="B237" s="258"/>
      <c r="C237" s="259"/>
      <c r="D237" s="227" t="s">
        <v>156</v>
      </c>
      <c r="E237" s="260" t="s">
        <v>19</v>
      </c>
      <c r="F237" s="261" t="s">
        <v>166</v>
      </c>
      <c r="G237" s="259"/>
      <c r="H237" s="262">
        <v>22.989999999999998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8" t="s">
        <v>156</v>
      </c>
      <c r="AU237" s="268" t="s">
        <v>85</v>
      </c>
      <c r="AV237" s="16" t="s">
        <v>152</v>
      </c>
      <c r="AW237" s="16" t="s">
        <v>37</v>
      </c>
      <c r="AX237" s="16" t="s">
        <v>83</v>
      </c>
      <c r="AY237" s="268" t="s">
        <v>145</v>
      </c>
    </row>
    <row r="238" s="2" customFormat="1" ht="24.15" customHeight="1">
      <c r="A238" s="41"/>
      <c r="B238" s="42"/>
      <c r="C238" s="207" t="s">
        <v>396</v>
      </c>
      <c r="D238" s="207" t="s">
        <v>147</v>
      </c>
      <c r="E238" s="208" t="s">
        <v>2344</v>
      </c>
      <c r="F238" s="209" t="s">
        <v>2345</v>
      </c>
      <c r="G238" s="210" t="s">
        <v>231</v>
      </c>
      <c r="H238" s="211">
        <v>22.989999999999998</v>
      </c>
      <c r="I238" s="212"/>
      <c r="J238" s="213">
        <f>ROUND(I238*H238,2)</f>
        <v>0</v>
      </c>
      <c r="K238" s="209" t="s">
        <v>151</v>
      </c>
      <c r="L238" s="47"/>
      <c r="M238" s="214" t="s">
        <v>19</v>
      </c>
      <c r="N238" s="215" t="s">
        <v>46</v>
      </c>
      <c r="O238" s="87"/>
      <c r="P238" s="216">
        <f>O238*H238</f>
        <v>0</v>
      </c>
      <c r="Q238" s="216">
        <v>0.00019000000000000001</v>
      </c>
      <c r="R238" s="216">
        <f>Q238*H238</f>
        <v>0.0043680999999999998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261</v>
      </c>
      <c r="AT238" s="218" t="s">
        <v>147</v>
      </c>
      <c r="AU238" s="218" t="s">
        <v>85</v>
      </c>
      <c r="AY238" s="20" t="s">
        <v>145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83</v>
      </c>
      <c r="BK238" s="219">
        <f>ROUND(I238*H238,2)</f>
        <v>0</v>
      </c>
      <c r="BL238" s="20" t="s">
        <v>261</v>
      </c>
      <c r="BM238" s="218" t="s">
        <v>2346</v>
      </c>
    </row>
    <row r="239" s="2" customFormat="1">
      <c r="A239" s="41"/>
      <c r="B239" s="42"/>
      <c r="C239" s="43"/>
      <c r="D239" s="220" t="s">
        <v>154</v>
      </c>
      <c r="E239" s="43"/>
      <c r="F239" s="221" t="s">
        <v>2347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154</v>
      </c>
      <c r="AU239" s="20" t="s">
        <v>85</v>
      </c>
    </row>
    <row r="240" s="13" customFormat="1">
      <c r="A240" s="13"/>
      <c r="B240" s="225"/>
      <c r="C240" s="226"/>
      <c r="D240" s="227" t="s">
        <v>156</v>
      </c>
      <c r="E240" s="228" t="s">
        <v>19</v>
      </c>
      <c r="F240" s="229" t="s">
        <v>2332</v>
      </c>
      <c r="G240" s="226"/>
      <c r="H240" s="228" t="s">
        <v>19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156</v>
      </c>
      <c r="AU240" s="235" t="s">
        <v>85</v>
      </c>
      <c r="AV240" s="13" t="s">
        <v>83</v>
      </c>
      <c r="AW240" s="13" t="s">
        <v>37</v>
      </c>
      <c r="AX240" s="13" t="s">
        <v>75</v>
      </c>
      <c r="AY240" s="235" t="s">
        <v>145</v>
      </c>
    </row>
    <row r="241" s="14" customFormat="1">
      <c r="A241" s="14"/>
      <c r="B241" s="236"/>
      <c r="C241" s="237"/>
      <c r="D241" s="227" t="s">
        <v>156</v>
      </c>
      <c r="E241" s="238" t="s">
        <v>19</v>
      </c>
      <c r="F241" s="239" t="s">
        <v>2333</v>
      </c>
      <c r="G241" s="237"/>
      <c r="H241" s="240">
        <v>22.989999999999998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156</v>
      </c>
      <c r="AU241" s="246" t="s">
        <v>85</v>
      </c>
      <c r="AV241" s="14" t="s">
        <v>85</v>
      </c>
      <c r="AW241" s="14" t="s">
        <v>37</v>
      </c>
      <c r="AX241" s="14" t="s">
        <v>75</v>
      </c>
      <c r="AY241" s="246" t="s">
        <v>145</v>
      </c>
    </row>
    <row r="242" s="16" customFormat="1">
      <c r="A242" s="16"/>
      <c r="B242" s="258"/>
      <c r="C242" s="259"/>
      <c r="D242" s="227" t="s">
        <v>156</v>
      </c>
      <c r="E242" s="260" t="s">
        <v>19</v>
      </c>
      <c r="F242" s="261" t="s">
        <v>166</v>
      </c>
      <c r="G242" s="259"/>
      <c r="H242" s="262">
        <v>22.989999999999998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68" t="s">
        <v>156</v>
      </c>
      <c r="AU242" s="268" t="s">
        <v>85</v>
      </c>
      <c r="AV242" s="16" t="s">
        <v>152</v>
      </c>
      <c r="AW242" s="16" t="s">
        <v>37</v>
      </c>
      <c r="AX242" s="16" t="s">
        <v>83</v>
      </c>
      <c r="AY242" s="268" t="s">
        <v>145</v>
      </c>
    </row>
    <row r="243" s="2" customFormat="1" ht="24.15" customHeight="1">
      <c r="A243" s="41"/>
      <c r="B243" s="42"/>
      <c r="C243" s="207" t="s">
        <v>401</v>
      </c>
      <c r="D243" s="207" t="s">
        <v>147</v>
      </c>
      <c r="E243" s="208" t="s">
        <v>2348</v>
      </c>
      <c r="F243" s="209" t="s">
        <v>2349</v>
      </c>
      <c r="G243" s="210" t="s">
        <v>231</v>
      </c>
      <c r="H243" s="211">
        <v>104.06</v>
      </c>
      <c r="I243" s="212"/>
      <c r="J243" s="213">
        <f>ROUND(I243*H243,2)</f>
        <v>0</v>
      </c>
      <c r="K243" s="209" t="s">
        <v>151</v>
      </c>
      <c r="L243" s="47"/>
      <c r="M243" s="214" t="s">
        <v>19</v>
      </c>
      <c r="N243" s="215" t="s">
        <v>46</v>
      </c>
      <c r="O243" s="87"/>
      <c r="P243" s="216">
        <f>O243*H243</f>
        <v>0</v>
      </c>
      <c r="Q243" s="216">
        <v>0.00029999999999999997</v>
      </c>
      <c r="R243" s="216">
        <f>Q243*H243</f>
        <v>0.031217999999999999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261</v>
      </c>
      <c r="AT243" s="218" t="s">
        <v>147</v>
      </c>
      <c r="AU243" s="218" t="s">
        <v>85</v>
      </c>
      <c r="AY243" s="20" t="s">
        <v>145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83</v>
      </c>
      <c r="BK243" s="219">
        <f>ROUND(I243*H243,2)</f>
        <v>0</v>
      </c>
      <c r="BL243" s="20" t="s">
        <v>261</v>
      </c>
      <c r="BM243" s="218" t="s">
        <v>2350</v>
      </c>
    </row>
    <row r="244" s="2" customFormat="1">
      <c r="A244" s="41"/>
      <c r="B244" s="42"/>
      <c r="C244" s="43"/>
      <c r="D244" s="220" t="s">
        <v>154</v>
      </c>
      <c r="E244" s="43"/>
      <c r="F244" s="221" t="s">
        <v>2351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154</v>
      </c>
      <c r="AU244" s="20" t="s">
        <v>85</v>
      </c>
    </row>
    <row r="245" s="13" customFormat="1">
      <c r="A245" s="13"/>
      <c r="B245" s="225"/>
      <c r="C245" s="226"/>
      <c r="D245" s="227" t="s">
        <v>156</v>
      </c>
      <c r="E245" s="228" t="s">
        <v>19</v>
      </c>
      <c r="F245" s="229" t="s">
        <v>2216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156</v>
      </c>
      <c r="AU245" s="235" t="s">
        <v>85</v>
      </c>
      <c r="AV245" s="13" t="s">
        <v>83</v>
      </c>
      <c r="AW245" s="13" t="s">
        <v>37</v>
      </c>
      <c r="AX245" s="13" t="s">
        <v>75</v>
      </c>
      <c r="AY245" s="235" t="s">
        <v>145</v>
      </c>
    </row>
    <row r="246" s="13" customFormat="1">
      <c r="A246" s="13"/>
      <c r="B246" s="225"/>
      <c r="C246" s="226"/>
      <c r="D246" s="227" t="s">
        <v>156</v>
      </c>
      <c r="E246" s="228" t="s">
        <v>19</v>
      </c>
      <c r="F246" s="229" t="s">
        <v>2217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156</v>
      </c>
      <c r="AU246" s="235" t="s">
        <v>85</v>
      </c>
      <c r="AV246" s="13" t="s">
        <v>83</v>
      </c>
      <c r="AW246" s="13" t="s">
        <v>37</v>
      </c>
      <c r="AX246" s="13" t="s">
        <v>75</v>
      </c>
      <c r="AY246" s="235" t="s">
        <v>145</v>
      </c>
    </row>
    <row r="247" s="14" customFormat="1">
      <c r="A247" s="14"/>
      <c r="B247" s="236"/>
      <c r="C247" s="237"/>
      <c r="D247" s="227" t="s">
        <v>156</v>
      </c>
      <c r="E247" s="238" t="s">
        <v>19</v>
      </c>
      <c r="F247" s="239" t="s">
        <v>2218</v>
      </c>
      <c r="G247" s="237"/>
      <c r="H247" s="240">
        <v>79.859999999999999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156</v>
      </c>
      <c r="AU247" s="246" t="s">
        <v>85</v>
      </c>
      <c r="AV247" s="14" t="s">
        <v>85</v>
      </c>
      <c r="AW247" s="14" t="s">
        <v>37</v>
      </c>
      <c r="AX247" s="14" t="s">
        <v>75</v>
      </c>
      <c r="AY247" s="246" t="s">
        <v>145</v>
      </c>
    </row>
    <row r="248" s="13" customFormat="1">
      <c r="A248" s="13"/>
      <c r="B248" s="225"/>
      <c r="C248" s="226"/>
      <c r="D248" s="227" t="s">
        <v>156</v>
      </c>
      <c r="E248" s="228" t="s">
        <v>19</v>
      </c>
      <c r="F248" s="229" t="s">
        <v>2219</v>
      </c>
      <c r="G248" s="226"/>
      <c r="H248" s="228" t="s">
        <v>19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156</v>
      </c>
      <c r="AU248" s="235" t="s">
        <v>85</v>
      </c>
      <c r="AV248" s="13" t="s">
        <v>83</v>
      </c>
      <c r="AW248" s="13" t="s">
        <v>37</v>
      </c>
      <c r="AX248" s="13" t="s">
        <v>75</v>
      </c>
      <c r="AY248" s="235" t="s">
        <v>145</v>
      </c>
    </row>
    <row r="249" s="14" customFormat="1">
      <c r="A249" s="14"/>
      <c r="B249" s="236"/>
      <c r="C249" s="237"/>
      <c r="D249" s="227" t="s">
        <v>156</v>
      </c>
      <c r="E249" s="238" t="s">
        <v>19</v>
      </c>
      <c r="F249" s="239" t="s">
        <v>2220</v>
      </c>
      <c r="G249" s="237"/>
      <c r="H249" s="240">
        <v>24.199999999999999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156</v>
      </c>
      <c r="AU249" s="246" t="s">
        <v>85</v>
      </c>
      <c r="AV249" s="14" t="s">
        <v>85</v>
      </c>
      <c r="AW249" s="14" t="s">
        <v>37</v>
      </c>
      <c r="AX249" s="14" t="s">
        <v>75</v>
      </c>
      <c r="AY249" s="246" t="s">
        <v>145</v>
      </c>
    </row>
    <row r="250" s="16" customFormat="1">
      <c r="A250" s="16"/>
      <c r="B250" s="258"/>
      <c r="C250" s="259"/>
      <c r="D250" s="227" t="s">
        <v>156</v>
      </c>
      <c r="E250" s="260" t="s">
        <v>19</v>
      </c>
      <c r="F250" s="261" t="s">
        <v>166</v>
      </c>
      <c r="G250" s="259"/>
      <c r="H250" s="262">
        <v>104.06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68" t="s">
        <v>156</v>
      </c>
      <c r="AU250" s="268" t="s">
        <v>85</v>
      </c>
      <c r="AV250" s="16" t="s">
        <v>152</v>
      </c>
      <c r="AW250" s="16" t="s">
        <v>37</v>
      </c>
      <c r="AX250" s="16" t="s">
        <v>83</v>
      </c>
      <c r="AY250" s="268" t="s">
        <v>145</v>
      </c>
    </row>
    <row r="251" s="2" customFormat="1" ht="24.15" customHeight="1">
      <c r="A251" s="41"/>
      <c r="B251" s="42"/>
      <c r="C251" s="207" t="s">
        <v>416</v>
      </c>
      <c r="D251" s="207" t="s">
        <v>147</v>
      </c>
      <c r="E251" s="208" t="s">
        <v>2352</v>
      </c>
      <c r="F251" s="209" t="s">
        <v>2353</v>
      </c>
      <c r="G251" s="210" t="s">
        <v>231</v>
      </c>
      <c r="H251" s="211">
        <v>104.06</v>
      </c>
      <c r="I251" s="212"/>
      <c r="J251" s="213">
        <f>ROUND(I251*H251,2)</f>
        <v>0</v>
      </c>
      <c r="K251" s="209" t="s">
        <v>151</v>
      </c>
      <c r="L251" s="47"/>
      <c r="M251" s="214" t="s">
        <v>19</v>
      </c>
      <c r="N251" s="215" t="s">
        <v>46</v>
      </c>
      <c r="O251" s="87"/>
      <c r="P251" s="216">
        <f>O251*H251</f>
        <v>0</v>
      </c>
      <c r="Q251" s="216">
        <v>0.00073999999999999999</v>
      </c>
      <c r="R251" s="216">
        <f>Q251*H251</f>
        <v>0.077004400000000001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261</v>
      </c>
      <c r="AT251" s="218" t="s">
        <v>147</v>
      </c>
      <c r="AU251" s="218" t="s">
        <v>85</v>
      </c>
      <c r="AY251" s="20" t="s">
        <v>145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20" t="s">
        <v>83</v>
      </c>
      <c r="BK251" s="219">
        <f>ROUND(I251*H251,2)</f>
        <v>0</v>
      </c>
      <c r="BL251" s="20" t="s">
        <v>261</v>
      </c>
      <c r="BM251" s="218" t="s">
        <v>2354</v>
      </c>
    </row>
    <row r="252" s="2" customFormat="1">
      <c r="A252" s="41"/>
      <c r="B252" s="42"/>
      <c r="C252" s="43"/>
      <c r="D252" s="220" t="s">
        <v>154</v>
      </c>
      <c r="E252" s="43"/>
      <c r="F252" s="221" t="s">
        <v>2355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154</v>
      </c>
      <c r="AU252" s="20" t="s">
        <v>85</v>
      </c>
    </row>
    <row r="253" s="13" customFormat="1">
      <c r="A253" s="13"/>
      <c r="B253" s="225"/>
      <c r="C253" s="226"/>
      <c r="D253" s="227" t="s">
        <v>156</v>
      </c>
      <c r="E253" s="228" t="s">
        <v>19</v>
      </c>
      <c r="F253" s="229" t="s">
        <v>2216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156</v>
      </c>
      <c r="AU253" s="235" t="s">
        <v>85</v>
      </c>
      <c r="AV253" s="13" t="s">
        <v>83</v>
      </c>
      <c r="AW253" s="13" t="s">
        <v>37</v>
      </c>
      <c r="AX253" s="13" t="s">
        <v>75</v>
      </c>
      <c r="AY253" s="235" t="s">
        <v>145</v>
      </c>
    </row>
    <row r="254" s="13" customFormat="1">
      <c r="A254" s="13"/>
      <c r="B254" s="225"/>
      <c r="C254" s="226"/>
      <c r="D254" s="227" t="s">
        <v>156</v>
      </c>
      <c r="E254" s="228" t="s">
        <v>19</v>
      </c>
      <c r="F254" s="229" t="s">
        <v>2217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156</v>
      </c>
      <c r="AU254" s="235" t="s">
        <v>85</v>
      </c>
      <c r="AV254" s="13" t="s">
        <v>83</v>
      </c>
      <c r="AW254" s="13" t="s">
        <v>37</v>
      </c>
      <c r="AX254" s="13" t="s">
        <v>75</v>
      </c>
      <c r="AY254" s="235" t="s">
        <v>145</v>
      </c>
    </row>
    <row r="255" s="14" customFormat="1">
      <c r="A255" s="14"/>
      <c r="B255" s="236"/>
      <c r="C255" s="237"/>
      <c r="D255" s="227" t="s">
        <v>156</v>
      </c>
      <c r="E255" s="238" t="s">
        <v>19</v>
      </c>
      <c r="F255" s="239" t="s">
        <v>2218</v>
      </c>
      <c r="G255" s="237"/>
      <c r="H255" s="240">
        <v>79.859999999999999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156</v>
      </c>
      <c r="AU255" s="246" t="s">
        <v>85</v>
      </c>
      <c r="AV255" s="14" t="s">
        <v>85</v>
      </c>
      <c r="AW255" s="14" t="s">
        <v>37</v>
      </c>
      <c r="AX255" s="14" t="s">
        <v>75</v>
      </c>
      <c r="AY255" s="246" t="s">
        <v>145</v>
      </c>
    </row>
    <row r="256" s="13" customFormat="1">
      <c r="A256" s="13"/>
      <c r="B256" s="225"/>
      <c r="C256" s="226"/>
      <c r="D256" s="227" t="s">
        <v>156</v>
      </c>
      <c r="E256" s="228" t="s">
        <v>19</v>
      </c>
      <c r="F256" s="229" t="s">
        <v>2219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156</v>
      </c>
      <c r="AU256" s="235" t="s">
        <v>85</v>
      </c>
      <c r="AV256" s="13" t="s">
        <v>83</v>
      </c>
      <c r="AW256" s="13" t="s">
        <v>37</v>
      </c>
      <c r="AX256" s="13" t="s">
        <v>75</v>
      </c>
      <c r="AY256" s="235" t="s">
        <v>145</v>
      </c>
    </row>
    <row r="257" s="14" customFormat="1">
      <c r="A257" s="14"/>
      <c r="B257" s="236"/>
      <c r="C257" s="237"/>
      <c r="D257" s="227" t="s">
        <v>156</v>
      </c>
      <c r="E257" s="238" t="s">
        <v>19</v>
      </c>
      <c r="F257" s="239" t="s">
        <v>2220</v>
      </c>
      <c r="G257" s="237"/>
      <c r="H257" s="240">
        <v>24.199999999999999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156</v>
      </c>
      <c r="AU257" s="246" t="s">
        <v>85</v>
      </c>
      <c r="AV257" s="14" t="s">
        <v>85</v>
      </c>
      <c r="AW257" s="14" t="s">
        <v>37</v>
      </c>
      <c r="AX257" s="14" t="s">
        <v>75</v>
      </c>
      <c r="AY257" s="246" t="s">
        <v>145</v>
      </c>
    </row>
    <row r="258" s="16" customFormat="1">
      <c r="A258" s="16"/>
      <c r="B258" s="258"/>
      <c r="C258" s="259"/>
      <c r="D258" s="227" t="s">
        <v>156</v>
      </c>
      <c r="E258" s="260" t="s">
        <v>19</v>
      </c>
      <c r="F258" s="261" t="s">
        <v>166</v>
      </c>
      <c r="G258" s="259"/>
      <c r="H258" s="262">
        <v>104.06</v>
      </c>
      <c r="I258" s="263"/>
      <c r="J258" s="259"/>
      <c r="K258" s="259"/>
      <c r="L258" s="264"/>
      <c r="M258" s="281"/>
      <c r="N258" s="282"/>
      <c r="O258" s="282"/>
      <c r="P258" s="282"/>
      <c r="Q258" s="282"/>
      <c r="R258" s="282"/>
      <c r="S258" s="282"/>
      <c r="T258" s="283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68" t="s">
        <v>156</v>
      </c>
      <c r="AU258" s="268" t="s">
        <v>85</v>
      </c>
      <c r="AV258" s="16" t="s">
        <v>152</v>
      </c>
      <c r="AW258" s="16" t="s">
        <v>37</v>
      </c>
      <c r="AX258" s="16" t="s">
        <v>83</v>
      </c>
      <c r="AY258" s="268" t="s">
        <v>145</v>
      </c>
    </row>
    <row r="259" s="2" customFormat="1" ht="6.96" customHeight="1">
      <c r="A259" s="41"/>
      <c r="B259" s="62"/>
      <c r="C259" s="63"/>
      <c r="D259" s="63"/>
      <c r="E259" s="63"/>
      <c r="F259" s="63"/>
      <c r="G259" s="63"/>
      <c r="H259" s="63"/>
      <c r="I259" s="63"/>
      <c r="J259" s="63"/>
      <c r="K259" s="63"/>
      <c r="L259" s="47"/>
      <c r="M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</row>
  </sheetData>
  <sheetProtection sheet="1" autoFilter="0" formatColumns="0" formatRows="0" objects="1" scenarios="1" spinCount="100000" saltValue="rtCpmYKR1ZbnKmuvXbV/WYfnRQmbaiyJ7cDaB5ucRujg1Kr0pVqBJ6X2KMil0oyLypuaYEs/WeuF6VhfwknCxg==" hashValue="3DWFExx6SOqVLivraCHeJhAKJ0K+bCFgObq7MoR7HOH5ylQDPEwYP4tqENvYdZSkhsCW+x/NWVieaC4chCg88A==" algorithmName="SHA-512" password="CC35"/>
  <autoFilter ref="C87:K25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622135000"/>
    <hyperlink ref="F99" r:id="rId2" display="https://podminky.urs.cz/item/CS_URS_2024_02/622135090"/>
    <hyperlink ref="F106" r:id="rId3" display="https://podminky.urs.cz/item/CS_URS_2024_02/622311121"/>
    <hyperlink ref="F114" r:id="rId4" display="https://podminky.urs.cz/item/CS_URS_2024_02/622325113"/>
    <hyperlink ref="F123" r:id="rId5" display="https://podminky.urs.cz/item/CS_URS_2024_02/941111131"/>
    <hyperlink ref="F127" r:id="rId6" display="https://podminky.urs.cz/item/CS_URS_2024_02/941111231"/>
    <hyperlink ref="F130" r:id="rId7" display="https://podminky.urs.cz/item/CS_URS_2024_02/941111831"/>
    <hyperlink ref="F134" r:id="rId8" display="https://podminky.urs.cz/item/CS_URS_2024_02/944511111"/>
    <hyperlink ref="F138" r:id="rId9" display="https://podminky.urs.cz/item/CS_URS_2024_02/944511211"/>
    <hyperlink ref="F141" r:id="rId10" display="https://podminky.urs.cz/item/CS_URS_2024_02/944511811"/>
    <hyperlink ref="F145" r:id="rId11" display="https://podminky.urs.cz/item/CS_URS_2024_02/976027231"/>
    <hyperlink ref="F152" r:id="rId12" display="https://podminky.urs.cz/item/CS_URS_2024_02/978019391"/>
    <hyperlink ref="F159" r:id="rId13" display="https://podminky.urs.cz/item/CS_URS_2024_02/985223322"/>
    <hyperlink ref="F165" r:id="rId14" display="https://podminky.urs.cz/item/CS_URS_2024_02/98556"/>
    <hyperlink ref="F168" r:id="rId15" display="https://podminky.urs.cz/item/CS_URS_2024_02/997013211"/>
    <hyperlink ref="F170" r:id="rId16" display="https://podminky.urs.cz/item/CS_URS_2024_02/997013501"/>
    <hyperlink ref="F175" r:id="rId17" display="https://podminky.urs.cz/item/CS_URS_2024_02/997013509"/>
    <hyperlink ref="F178" r:id="rId18" display="https://podminky.urs.cz/item/CS_URS_2024_02/997013631"/>
    <hyperlink ref="F181" r:id="rId19" display="https://podminky.urs.cz/item/CS_URS_2024_02/998018001"/>
    <hyperlink ref="F185" r:id="rId20" display="https://podminky.urs.cz/item/CS_URS_2024_02/767161229"/>
    <hyperlink ref="F188" r:id="rId21" display="https://podminky.urs.cz/item/CS_URS_2024_02/767161814"/>
    <hyperlink ref="F190" r:id="rId22" display="https://podminky.urs.cz/item/CS_URS_2024_02/998767311"/>
    <hyperlink ref="F193" r:id="rId23" display="https://podminky.urs.cz/item/CS_URS_2024_02/781121015"/>
    <hyperlink ref="F198" r:id="rId24" display="https://podminky.urs.cz/item/CS_URS_2024_02/781131112"/>
    <hyperlink ref="F203" r:id="rId25" display="https://podminky.urs.cz/item/CS_URS_2024_02/781131264"/>
    <hyperlink ref="F208" r:id="rId26" display="https://podminky.urs.cz/item/CS_URS_2024_02/772521150"/>
    <hyperlink ref="F221" r:id="rId27" display="https://podminky.urs.cz/item/CS_URS_2024_02/998772311"/>
    <hyperlink ref="F224" r:id="rId28" display="https://podminky.urs.cz/item/CS_URS_2024_02/783301311"/>
    <hyperlink ref="F229" r:id="rId29" display="https://podminky.urs.cz/item/CS_URS_2024_02/783314205"/>
    <hyperlink ref="F234" r:id="rId30" display="https://podminky.urs.cz/item/CS_URS_2024_02/783315105"/>
    <hyperlink ref="F239" r:id="rId31" display="https://podminky.urs.cz/item/CS_URS_2024_02/783317107"/>
    <hyperlink ref="F244" r:id="rId32" display="https://podminky.urs.cz/item/CS_URS_2024_02/783823167"/>
    <hyperlink ref="F252" r:id="rId33" display="https://podminky.urs.cz/item/CS_URS_2024_02/78382744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ZMĚNA ČÁSTI DOKONČENÉ STAVBY Č.P. 814 - OLOMOUC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2356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ROUND((SUM(BE85:BE111)),  2)</f>
        <v>0</v>
      </c>
      <c r="G33" s="41"/>
      <c r="H33" s="41"/>
      <c r="I33" s="151">
        <v>0.20999999999999999</v>
      </c>
      <c r="J33" s="150">
        <f>ROUND(((SUM(BE85:BE111))*I33),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ROUND((SUM(BF85:BF111)),  2)</f>
        <v>0</v>
      </c>
      <c r="G34" s="41"/>
      <c r="H34" s="41"/>
      <c r="I34" s="151">
        <v>0.12</v>
      </c>
      <c r="J34" s="150">
        <f>ROUND(((SUM(BF85:BF111))*I34),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ROUND((SUM(BG85:BG111)),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ROUND((SUM(BH85:BH111)),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ROUND((SUM(BI85:BI111)),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ZMĚNA ČÁSTI DOKONČENÉ STAVBY Č.P. 814 - OLOMOUC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Metropolitní kapitula u svatého Václava v Olomouci</v>
      </c>
      <c r="G54" s="43"/>
      <c r="H54" s="43"/>
      <c r="I54" s="35" t="s">
        <v>33</v>
      </c>
      <c r="J54" s="39" t="str">
        <f>E21</f>
        <v>INTEGRAPLAN v.o.s.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2356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2357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2358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2359</v>
      </c>
      <c r="E63" s="177"/>
      <c r="F63" s="177"/>
      <c r="G63" s="177"/>
      <c r="H63" s="177"/>
      <c r="I63" s="177"/>
      <c r="J63" s="178">
        <f>J99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2360</v>
      </c>
      <c r="E64" s="177"/>
      <c r="F64" s="177"/>
      <c r="G64" s="177"/>
      <c r="H64" s="177"/>
      <c r="I64" s="177"/>
      <c r="J64" s="178">
        <f>J104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2361</v>
      </c>
      <c r="E65" s="177"/>
      <c r="F65" s="177"/>
      <c r="G65" s="177"/>
      <c r="H65" s="177"/>
      <c r="I65" s="177"/>
      <c r="J65" s="178">
        <f>J109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130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ZMĚNA ČÁSTI DOKONČENÉ STAVBY Č.P. 814 - OLOMOUC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93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 - Vedlejší rozpočtové náklady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21. 7. 2024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Metropolitní kapitula u svatého Václava v Olomouci</v>
      </c>
      <c r="G81" s="43"/>
      <c r="H81" s="43"/>
      <c r="I81" s="35" t="s">
        <v>33</v>
      </c>
      <c r="J81" s="39" t="str">
        <f>E21</f>
        <v>INTEGRAPLAN v.o.s.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131</v>
      </c>
      <c r="D84" s="183" t="s">
        <v>60</v>
      </c>
      <c r="E84" s="183" t="s">
        <v>56</v>
      </c>
      <c r="F84" s="183" t="s">
        <v>57</v>
      </c>
      <c r="G84" s="183" t="s">
        <v>132</v>
      </c>
      <c r="H84" s="183" t="s">
        <v>133</v>
      </c>
      <c r="I84" s="183" t="s">
        <v>134</v>
      </c>
      <c r="J84" s="183" t="s">
        <v>97</v>
      </c>
      <c r="K84" s="184" t="s">
        <v>135</v>
      </c>
      <c r="L84" s="185"/>
      <c r="M84" s="95" t="s">
        <v>19</v>
      </c>
      <c r="N84" s="96" t="s">
        <v>45</v>
      </c>
      <c r="O84" s="96" t="s">
        <v>136</v>
      </c>
      <c r="P84" s="96" t="s">
        <v>137</v>
      </c>
      <c r="Q84" s="96" t="s">
        <v>138</v>
      </c>
      <c r="R84" s="96" t="s">
        <v>139</v>
      </c>
      <c r="S84" s="96" t="s">
        <v>140</v>
      </c>
      <c r="T84" s="97" t="s">
        <v>141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142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98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74</v>
      </c>
      <c r="E86" s="194" t="s">
        <v>89</v>
      </c>
      <c r="F86" s="194" t="s">
        <v>90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P87+P94+P99+P104+P109</f>
        <v>0</v>
      </c>
      <c r="Q86" s="199"/>
      <c r="R86" s="200">
        <f>R87+R94+R99+R104+R109</f>
        <v>0</v>
      </c>
      <c r="S86" s="199"/>
      <c r="T86" s="201">
        <f>T87+T94+T99+T104+T109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190</v>
      </c>
      <c r="AT86" s="203" t="s">
        <v>74</v>
      </c>
      <c r="AU86" s="203" t="s">
        <v>75</v>
      </c>
      <c r="AY86" s="202" t="s">
        <v>145</v>
      </c>
      <c r="BK86" s="204">
        <f>BK87+BK94+BK99+BK104+BK109</f>
        <v>0</v>
      </c>
    </row>
    <row r="87" s="12" customFormat="1" ht="22.8" customHeight="1">
      <c r="A87" s="12"/>
      <c r="B87" s="191"/>
      <c r="C87" s="192"/>
      <c r="D87" s="193" t="s">
        <v>74</v>
      </c>
      <c r="E87" s="205" t="s">
        <v>2362</v>
      </c>
      <c r="F87" s="205" t="s">
        <v>2363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SUM(P88:P93)</f>
        <v>0</v>
      </c>
      <c r="Q87" s="199"/>
      <c r="R87" s="200">
        <f>SUM(R88:R93)</f>
        <v>0</v>
      </c>
      <c r="S87" s="199"/>
      <c r="T87" s="201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190</v>
      </c>
      <c r="AT87" s="203" t="s">
        <v>74</v>
      </c>
      <c r="AU87" s="203" t="s">
        <v>83</v>
      </c>
      <c r="AY87" s="202" t="s">
        <v>145</v>
      </c>
      <c r="BK87" s="204">
        <f>SUM(BK88:BK93)</f>
        <v>0</v>
      </c>
    </row>
    <row r="88" s="2" customFormat="1" ht="16.5" customHeight="1">
      <c r="A88" s="41"/>
      <c r="B88" s="42"/>
      <c r="C88" s="207" t="s">
        <v>83</v>
      </c>
      <c r="D88" s="207" t="s">
        <v>147</v>
      </c>
      <c r="E88" s="208" t="s">
        <v>2364</v>
      </c>
      <c r="F88" s="209" t="s">
        <v>2365</v>
      </c>
      <c r="G88" s="210" t="s">
        <v>611</v>
      </c>
      <c r="H88" s="211">
        <v>1</v>
      </c>
      <c r="I88" s="212"/>
      <c r="J88" s="213">
        <f>ROUND(I88*H88,2)</f>
        <v>0</v>
      </c>
      <c r="K88" s="209" t="s">
        <v>151</v>
      </c>
      <c r="L88" s="47"/>
      <c r="M88" s="214" t="s">
        <v>19</v>
      </c>
      <c r="N88" s="215" t="s">
        <v>46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2366</v>
      </c>
      <c r="AT88" s="218" t="s">
        <v>147</v>
      </c>
      <c r="AU88" s="218" t="s">
        <v>85</v>
      </c>
      <c r="AY88" s="20" t="s">
        <v>145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83</v>
      </c>
      <c r="BK88" s="219">
        <f>ROUND(I88*H88,2)</f>
        <v>0</v>
      </c>
      <c r="BL88" s="20" t="s">
        <v>2366</v>
      </c>
      <c r="BM88" s="218" t="s">
        <v>2367</v>
      </c>
    </row>
    <row r="89" s="2" customFormat="1">
      <c r="A89" s="41"/>
      <c r="B89" s="42"/>
      <c r="C89" s="43"/>
      <c r="D89" s="220" t="s">
        <v>154</v>
      </c>
      <c r="E89" s="43"/>
      <c r="F89" s="221" t="s">
        <v>2368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154</v>
      </c>
      <c r="AU89" s="20" t="s">
        <v>85</v>
      </c>
    </row>
    <row r="90" s="2" customFormat="1" ht="16.5" customHeight="1">
      <c r="A90" s="41"/>
      <c r="B90" s="42"/>
      <c r="C90" s="207" t="s">
        <v>85</v>
      </c>
      <c r="D90" s="207" t="s">
        <v>147</v>
      </c>
      <c r="E90" s="208" t="s">
        <v>2369</v>
      </c>
      <c r="F90" s="209" t="s">
        <v>2370</v>
      </c>
      <c r="G90" s="210" t="s">
        <v>611</v>
      </c>
      <c r="H90" s="211">
        <v>1</v>
      </c>
      <c r="I90" s="212"/>
      <c r="J90" s="213">
        <f>ROUND(I90*H90,2)</f>
        <v>0</v>
      </c>
      <c r="K90" s="209" t="s">
        <v>151</v>
      </c>
      <c r="L90" s="47"/>
      <c r="M90" s="214" t="s">
        <v>19</v>
      </c>
      <c r="N90" s="215" t="s">
        <v>46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2366</v>
      </c>
      <c r="AT90" s="218" t="s">
        <v>147</v>
      </c>
      <c r="AU90" s="218" t="s">
        <v>85</v>
      </c>
      <c r="AY90" s="20" t="s">
        <v>145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83</v>
      </c>
      <c r="BK90" s="219">
        <f>ROUND(I90*H90,2)</f>
        <v>0</v>
      </c>
      <c r="BL90" s="20" t="s">
        <v>2366</v>
      </c>
      <c r="BM90" s="218" t="s">
        <v>2371</v>
      </c>
    </row>
    <row r="91" s="2" customFormat="1">
      <c r="A91" s="41"/>
      <c r="B91" s="42"/>
      <c r="C91" s="43"/>
      <c r="D91" s="220" t="s">
        <v>154</v>
      </c>
      <c r="E91" s="43"/>
      <c r="F91" s="221" t="s">
        <v>2372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154</v>
      </c>
      <c r="AU91" s="20" t="s">
        <v>85</v>
      </c>
    </row>
    <row r="92" s="2" customFormat="1" ht="16.5" customHeight="1">
      <c r="A92" s="41"/>
      <c r="B92" s="42"/>
      <c r="C92" s="207" t="s">
        <v>162</v>
      </c>
      <c r="D92" s="207" t="s">
        <v>147</v>
      </c>
      <c r="E92" s="208" t="s">
        <v>2373</v>
      </c>
      <c r="F92" s="209" t="s">
        <v>2374</v>
      </c>
      <c r="G92" s="210" t="s">
        <v>611</v>
      </c>
      <c r="H92" s="211">
        <v>1</v>
      </c>
      <c r="I92" s="212"/>
      <c r="J92" s="213">
        <f>ROUND(I92*H92,2)</f>
        <v>0</v>
      </c>
      <c r="K92" s="209" t="s">
        <v>151</v>
      </c>
      <c r="L92" s="47"/>
      <c r="M92" s="214" t="s">
        <v>19</v>
      </c>
      <c r="N92" s="215" t="s">
        <v>46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2366</v>
      </c>
      <c r="AT92" s="218" t="s">
        <v>147</v>
      </c>
      <c r="AU92" s="218" t="s">
        <v>85</v>
      </c>
      <c r="AY92" s="20" t="s">
        <v>145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83</v>
      </c>
      <c r="BK92" s="219">
        <f>ROUND(I92*H92,2)</f>
        <v>0</v>
      </c>
      <c r="BL92" s="20" t="s">
        <v>2366</v>
      </c>
      <c r="BM92" s="218" t="s">
        <v>2375</v>
      </c>
    </row>
    <row r="93" s="2" customFormat="1">
      <c r="A93" s="41"/>
      <c r="B93" s="42"/>
      <c r="C93" s="43"/>
      <c r="D93" s="220" t="s">
        <v>154</v>
      </c>
      <c r="E93" s="43"/>
      <c r="F93" s="221" t="s">
        <v>2376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154</v>
      </c>
      <c r="AU93" s="20" t="s">
        <v>85</v>
      </c>
    </row>
    <row r="94" s="12" customFormat="1" ht="22.8" customHeight="1">
      <c r="A94" s="12"/>
      <c r="B94" s="191"/>
      <c r="C94" s="192"/>
      <c r="D94" s="193" t="s">
        <v>74</v>
      </c>
      <c r="E94" s="205" t="s">
        <v>2377</v>
      </c>
      <c r="F94" s="205" t="s">
        <v>2378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SUM(P95:P98)</f>
        <v>0</v>
      </c>
      <c r="Q94" s="199"/>
      <c r="R94" s="200">
        <f>SUM(R95:R98)</f>
        <v>0</v>
      </c>
      <c r="S94" s="199"/>
      <c r="T94" s="201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190</v>
      </c>
      <c r="AT94" s="203" t="s">
        <v>74</v>
      </c>
      <c r="AU94" s="203" t="s">
        <v>83</v>
      </c>
      <c r="AY94" s="202" t="s">
        <v>145</v>
      </c>
      <c r="BK94" s="204">
        <f>SUM(BK95:BK98)</f>
        <v>0</v>
      </c>
    </row>
    <row r="95" s="2" customFormat="1" ht="16.5" customHeight="1">
      <c r="A95" s="41"/>
      <c r="B95" s="42"/>
      <c r="C95" s="207" t="s">
        <v>152</v>
      </c>
      <c r="D95" s="207" t="s">
        <v>147</v>
      </c>
      <c r="E95" s="208" t="s">
        <v>2379</v>
      </c>
      <c r="F95" s="209" t="s">
        <v>2380</v>
      </c>
      <c r="G95" s="210" t="s">
        <v>611</v>
      </c>
      <c r="H95" s="211">
        <v>1</v>
      </c>
      <c r="I95" s="212"/>
      <c r="J95" s="213">
        <f>ROUND(I95*H95,2)</f>
        <v>0</v>
      </c>
      <c r="K95" s="209" t="s">
        <v>151</v>
      </c>
      <c r="L95" s="47"/>
      <c r="M95" s="214" t="s">
        <v>19</v>
      </c>
      <c r="N95" s="215" t="s">
        <v>46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2366</v>
      </c>
      <c r="AT95" s="218" t="s">
        <v>147</v>
      </c>
      <c r="AU95" s="218" t="s">
        <v>85</v>
      </c>
      <c r="AY95" s="20" t="s">
        <v>145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83</v>
      </c>
      <c r="BK95" s="219">
        <f>ROUND(I95*H95,2)</f>
        <v>0</v>
      </c>
      <c r="BL95" s="20" t="s">
        <v>2366</v>
      </c>
      <c r="BM95" s="218" t="s">
        <v>2381</v>
      </c>
    </row>
    <row r="96" s="2" customFormat="1">
      <c r="A96" s="41"/>
      <c r="B96" s="42"/>
      <c r="C96" s="43"/>
      <c r="D96" s="220" t="s">
        <v>154</v>
      </c>
      <c r="E96" s="43"/>
      <c r="F96" s="221" t="s">
        <v>2382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154</v>
      </c>
      <c r="AU96" s="20" t="s">
        <v>85</v>
      </c>
    </row>
    <row r="97" s="2" customFormat="1" ht="16.5" customHeight="1">
      <c r="A97" s="41"/>
      <c r="B97" s="42"/>
      <c r="C97" s="207" t="s">
        <v>190</v>
      </c>
      <c r="D97" s="207" t="s">
        <v>147</v>
      </c>
      <c r="E97" s="208" t="s">
        <v>2383</v>
      </c>
      <c r="F97" s="209" t="s">
        <v>2384</v>
      </c>
      <c r="G97" s="210" t="s">
        <v>611</v>
      </c>
      <c r="H97" s="211">
        <v>1</v>
      </c>
      <c r="I97" s="212"/>
      <c r="J97" s="213">
        <f>ROUND(I97*H97,2)</f>
        <v>0</v>
      </c>
      <c r="K97" s="209" t="s">
        <v>151</v>
      </c>
      <c r="L97" s="47"/>
      <c r="M97" s="214" t="s">
        <v>19</v>
      </c>
      <c r="N97" s="215" t="s">
        <v>46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2366</v>
      </c>
      <c r="AT97" s="218" t="s">
        <v>147</v>
      </c>
      <c r="AU97" s="218" t="s">
        <v>85</v>
      </c>
      <c r="AY97" s="20" t="s">
        <v>145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83</v>
      </c>
      <c r="BK97" s="219">
        <f>ROUND(I97*H97,2)</f>
        <v>0</v>
      </c>
      <c r="BL97" s="20" t="s">
        <v>2366</v>
      </c>
      <c r="BM97" s="218" t="s">
        <v>2385</v>
      </c>
    </row>
    <row r="98" s="2" customFormat="1">
      <c r="A98" s="41"/>
      <c r="B98" s="42"/>
      <c r="C98" s="43"/>
      <c r="D98" s="220" t="s">
        <v>154</v>
      </c>
      <c r="E98" s="43"/>
      <c r="F98" s="221" t="s">
        <v>2386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154</v>
      </c>
      <c r="AU98" s="20" t="s">
        <v>85</v>
      </c>
    </row>
    <row r="99" s="12" customFormat="1" ht="22.8" customHeight="1">
      <c r="A99" s="12"/>
      <c r="B99" s="191"/>
      <c r="C99" s="192"/>
      <c r="D99" s="193" t="s">
        <v>74</v>
      </c>
      <c r="E99" s="205" t="s">
        <v>2387</v>
      </c>
      <c r="F99" s="205" t="s">
        <v>2388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190</v>
      </c>
      <c r="AT99" s="203" t="s">
        <v>74</v>
      </c>
      <c r="AU99" s="203" t="s">
        <v>83</v>
      </c>
      <c r="AY99" s="202" t="s">
        <v>145</v>
      </c>
      <c r="BK99" s="204">
        <f>SUM(BK100:BK103)</f>
        <v>0</v>
      </c>
    </row>
    <row r="100" s="2" customFormat="1" ht="16.5" customHeight="1">
      <c r="A100" s="41"/>
      <c r="B100" s="42"/>
      <c r="C100" s="207" t="s">
        <v>195</v>
      </c>
      <c r="D100" s="207" t="s">
        <v>147</v>
      </c>
      <c r="E100" s="208" t="s">
        <v>2389</v>
      </c>
      <c r="F100" s="209" t="s">
        <v>2390</v>
      </c>
      <c r="G100" s="210" t="s">
        <v>611</v>
      </c>
      <c r="H100" s="211">
        <v>1</v>
      </c>
      <c r="I100" s="212"/>
      <c r="J100" s="213">
        <f>ROUND(I100*H100,2)</f>
        <v>0</v>
      </c>
      <c r="K100" s="209" t="s">
        <v>151</v>
      </c>
      <c r="L100" s="47"/>
      <c r="M100" s="214" t="s">
        <v>19</v>
      </c>
      <c r="N100" s="215" t="s">
        <v>46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2366</v>
      </c>
      <c r="AT100" s="218" t="s">
        <v>147</v>
      </c>
      <c r="AU100" s="218" t="s">
        <v>85</v>
      </c>
      <c r="AY100" s="20" t="s">
        <v>145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83</v>
      </c>
      <c r="BK100" s="219">
        <f>ROUND(I100*H100,2)</f>
        <v>0</v>
      </c>
      <c r="BL100" s="20" t="s">
        <v>2366</v>
      </c>
      <c r="BM100" s="218" t="s">
        <v>2391</v>
      </c>
    </row>
    <row r="101" s="2" customFormat="1">
      <c r="A101" s="41"/>
      <c r="B101" s="42"/>
      <c r="C101" s="43"/>
      <c r="D101" s="220" t="s">
        <v>154</v>
      </c>
      <c r="E101" s="43"/>
      <c r="F101" s="221" t="s">
        <v>2392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154</v>
      </c>
      <c r="AU101" s="20" t="s">
        <v>85</v>
      </c>
    </row>
    <row r="102" s="2" customFormat="1" ht="16.5" customHeight="1">
      <c r="A102" s="41"/>
      <c r="B102" s="42"/>
      <c r="C102" s="207" t="s">
        <v>201</v>
      </c>
      <c r="D102" s="207" t="s">
        <v>147</v>
      </c>
      <c r="E102" s="208" t="s">
        <v>2393</v>
      </c>
      <c r="F102" s="209" t="s">
        <v>2394</v>
      </c>
      <c r="G102" s="210" t="s">
        <v>611</v>
      </c>
      <c r="H102" s="211">
        <v>1</v>
      </c>
      <c r="I102" s="212"/>
      <c r="J102" s="213">
        <f>ROUND(I102*H102,2)</f>
        <v>0</v>
      </c>
      <c r="K102" s="209" t="s">
        <v>151</v>
      </c>
      <c r="L102" s="47"/>
      <c r="M102" s="214" t="s">
        <v>19</v>
      </c>
      <c r="N102" s="215" t="s">
        <v>46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2366</v>
      </c>
      <c r="AT102" s="218" t="s">
        <v>147</v>
      </c>
      <c r="AU102" s="218" t="s">
        <v>85</v>
      </c>
      <c r="AY102" s="20" t="s">
        <v>145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83</v>
      </c>
      <c r="BK102" s="219">
        <f>ROUND(I102*H102,2)</f>
        <v>0</v>
      </c>
      <c r="BL102" s="20" t="s">
        <v>2366</v>
      </c>
      <c r="BM102" s="218" t="s">
        <v>2395</v>
      </c>
    </row>
    <row r="103" s="2" customFormat="1">
      <c r="A103" s="41"/>
      <c r="B103" s="42"/>
      <c r="C103" s="43"/>
      <c r="D103" s="220" t="s">
        <v>154</v>
      </c>
      <c r="E103" s="43"/>
      <c r="F103" s="221" t="s">
        <v>2396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154</v>
      </c>
      <c r="AU103" s="20" t="s">
        <v>85</v>
      </c>
    </row>
    <row r="104" s="12" customFormat="1" ht="22.8" customHeight="1">
      <c r="A104" s="12"/>
      <c r="B104" s="191"/>
      <c r="C104" s="192"/>
      <c r="D104" s="193" t="s">
        <v>74</v>
      </c>
      <c r="E104" s="205" t="s">
        <v>2397</v>
      </c>
      <c r="F104" s="205" t="s">
        <v>2398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SUM(P105:P108)</f>
        <v>0</v>
      </c>
      <c r="Q104" s="199"/>
      <c r="R104" s="200">
        <f>SUM(R105:R108)</f>
        <v>0</v>
      </c>
      <c r="S104" s="199"/>
      <c r="T104" s="201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190</v>
      </c>
      <c r="AT104" s="203" t="s">
        <v>74</v>
      </c>
      <c r="AU104" s="203" t="s">
        <v>83</v>
      </c>
      <c r="AY104" s="202" t="s">
        <v>145</v>
      </c>
      <c r="BK104" s="204">
        <f>SUM(BK105:BK108)</f>
        <v>0</v>
      </c>
    </row>
    <row r="105" s="2" customFormat="1" ht="16.5" customHeight="1">
      <c r="A105" s="41"/>
      <c r="B105" s="42"/>
      <c r="C105" s="207" t="s">
        <v>208</v>
      </c>
      <c r="D105" s="207" t="s">
        <v>147</v>
      </c>
      <c r="E105" s="208" t="s">
        <v>2399</v>
      </c>
      <c r="F105" s="209" t="s">
        <v>2400</v>
      </c>
      <c r="G105" s="210" t="s">
        <v>611</v>
      </c>
      <c r="H105" s="211">
        <v>1</v>
      </c>
      <c r="I105" s="212"/>
      <c r="J105" s="213">
        <f>ROUND(I105*H105,2)</f>
        <v>0</v>
      </c>
      <c r="K105" s="209" t="s">
        <v>151</v>
      </c>
      <c r="L105" s="47"/>
      <c r="M105" s="214" t="s">
        <v>19</v>
      </c>
      <c r="N105" s="215" t="s">
        <v>46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2366</v>
      </c>
      <c r="AT105" s="218" t="s">
        <v>147</v>
      </c>
      <c r="AU105" s="218" t="s">
        <v>85</v>
      </c>
      <c r="AY105" s="20" t="s">
        <v>145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2366</v>
      </c>
      <c r="BM105" s="218" t="s">
        <v>2401</v>
      </c>
    </row>
    <row r="106" s="2" customFormat="1">
      <c r="A106" s="41"/>
      <c r="B106" s="42"/>
      <c r="C106" s="43"/>
      <c r="D106" s="220" t="s">
        <v>154</v>
      </c>
      <c r="E106" s="43"/>
      <c r="F106" s="221" t="s">
        <v>2402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154</v>
      </c>
      <c r="AU106" s="20" t="s">
        <v>85</v>
      </c>
    </row>
    <row r="107" s="2" customFormat="1" ht="16.5" customHeight="1">
      <c r="A107" s="41"/>
      <c r="B107" s="42"/>
      <c r="C107" s="207" t="s">
        <v>215</v>
      </c>
      <c r="D107" s="207" t="s">
        <v>147</v>
      </c>
      <c r="E107" s="208" t="s">
        <v>2403</v>
      </c>
      <c r="F107" s="209" t="s">
        <v>2404</v>
      </c>
      <c r="G107" s="210" t="s">
        <v>611</v>
      </c>
      <c r="H107" s="211">
        <v>1</v>
      </c>
      <c r="I107" s="212"/>
      <c r="J107" s="213">
        <f>ROUND(I107*H107,2)</f>
        <v>0</v>
      </c>
      <c r="K107" s="209" t="s">
        <v>151</v>
      </c>
      <c r="L107" s="47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2366</v>
      </c>
      <c r="AT107" s="218" t="s">
        <v>147</v>
      </c>
      <c r="AU107" s="218" t="s">
        <v>85</v>
      </c>
      <c r="AY107" s="20" t="s">
        <v>145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83</v>
      </c>
      <c r="BK107" s="219">
        <f>ROUND(I107*H107,2)</f>
        <v>0</v>
      </c>
      <c r="BL107" s="20" t="s">
        <v>2366</v>
      </c>
      <c r="BM107" s="218" t="s">
        <v>2405</v>
      </c>
    </row>
    <row r="108" s="2" customFormat="1">
      <c r="A108" s="41"/>
      <c r="B108" s="42"/>
      <c r="C108" s="43"/>
      <c r="D108" s="220" t="s">
        <v>154</v>
      </c>
      <c r="E108" s="43"/>
      <c r="F108" s="221" t="s">
        <v>2406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154</v>
      </c>
      <c r="AU108" s="20" t="s">
        <v>85</v>
      </c>
    </row>
    <row r="109" s="12" customFormat="1" ht="22.8" customHeight="1">
      <c r="A109" s="12"/>
      <c r="B109" s="191"/>
      <c r="C109" s="192"/>
      <c r="D109" s="193" t="s">
        <v>74</v>
      </c>
      <c r="E109" s="205" t="s">
        <v>2407</v>
      </c>
      <c r="F109" s="205" t="s">
        <v>2408</v>
      </c>
      <c r="G109" s="192"/>
      <c r="H109" s="192"/>
      <c r="I109" s="195"/>
      <c r="J109" s="206">
        <f>BK109</f>
        <v>0</v>
      </c>
      <c r="K109" s="192"/>
      <c r="L109" s="197"/>
      <c r="M109" s="198"/>
      <c r="N109" s="199"/>
      <c r="O109" s="199"/>
      <c r="P109" s="200">
        <f>SUM(P110:P111)</f>
        <v>0</v>
      </c>
      <c r="Q109" s="199"/>
      <c r="R109" s="200">
        <f>SUM(R110:R111)</f>
        <v>0</v>
      </c>
      <c r="S109" s="199"/>
      <c r="T109" s="201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190</v>
      </c>
      <c r="AT109" s="203" t="s">
        <v>74</v>
      </c>
      <c r="AU109" s="203" t="s">
        <v>83</v>
      </c>
      <c r="AY109" s="202" t="s">
        <v>145</v>
      </c>
      <c r="BK109" s="204">
        <f>SUM(BK110:BK111)</f>
        <v>0</v>
      </c>
    </row>
    <row r="110" s="2" customFormat="1" ht="16.5" customHeight="1">
      <c r="A110" s="41"/>
      <c r="B110" s="42"/>
      <c r="C110" s="207" t="s">
        <v>222</v>
      </c>
      <c r="D110" s="207" t="s">
        <v>147</v>
      </c>
      <c r="E110" s="208" t="s">
        <v>2409</v>
      </c>
      <c r="F110" s="209" t="s">
        <v>2410</v>
      </c>
      <c r="G110" s="210" t="s">
        <v>611</v>
      </c>
      <c r="H110" s="211">
        <v>1</v>
      </c>
      <c r="I110" s="212"/>
      <c r="J110" s="213">
        <f>ROUND(I110*H110,2)</f>
        <v>0</v>
      </c>
      <c r="K110" s="209" t="s">
        <v>151</v>
      </c>
      <c r="L110" s="47"/>
      <c r="M110" s="214" t="s">
        <v>19</v>
      </c>
      <c r="N110" s="215" t="s">
        <v>46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2366</v>
      </c>
      <c r="AT110" s="218" t="s">
        <v>147</v>
      </c>
      <c r="AU110" s="218" t="s">
        <v>85</v>
      </c>
      <c r="AY110" s="20" t="s">
        <v>145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2366</v>
      </c>
      <c r="BM110" s="218" t="s">
        <v>2411</v>
      </c>
    </row>
    <row r="111" s="2" customFormat="1">
      <c r="A111" s="41"/>
      <c r="B111" s="42"/>
      <c r="C111" s="43"/>
      <c r="D111" s="220" t="s">
        <v>154</v>
      </c>
      <c r="E111" s="43"/>
      <c r="F111" s="221" t="s">
        <v>2412</v>
      </c>
      <c r="G111" s="43"/>
      <c r="H111" s="43"/>
      <c r="I111" s="222"/>
      <c r="J111" s="43"/>
      <c r="K111" s="43"/>
      <c r="L111" s="47"/>
      <c r="M111" s="284"/>
      <c r="N111" s="285"/>
      <c r="O111" s="286"/>
      <c r="P111" s="286"/>
      <c r="Q111" s="286"/>
      <c r="R111" s="286"/>
      <c r="S111" s="286"/>
      <c r="T111" s="287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154</v>
      </c>
      <c r="AU111" s="20" t="s">
        <v>85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26EUDxTrlBchVmdsnuSsM8ZFavzWb5mpb8rOMPTOlQPb/dyGw0x6IhU5p7zkASNXzLo0pdrLzlGx6aNwadhuKg==" hashValue="dH8lqqy39s9OiGX+qPFeCINuMkYeQV3Q2vXIVWyhJF+qoe5B0MTlLOonSPHpUcBDdG1sq1kAMGaV2++cdoHf8Q==" algorithmName="SHA-512" password="CC35"/>
  <autoFilter ref="C84:K1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3254000"/>
    <hyperlink ref="F91" r:id="rId2" display="https://podminky.urs.cz/item/CS_URS_2024_02/013274000"/>
    <hyperlink ref="F93" r:id="rId3" display="https://podminky.urs.cz/item/CS_URS_2024_02/013284000"/>
    <hyperlink ref="F96" r:id="rId4" display="https://podminky.urs.cz/item/CS_URS_2024_02/032903000"/>
    <hyperlink ref="F98" r:id="rId5" display="https://podminky.urs.cz/item/CS_URS_2024_02/039103000"/>
    <hyperlink ref="F101" r:id="rId6" display="https://podminky.urs.cz/item/CS_URS_2024_02/045203000"/>
    <hyperlink ref="F103" r:id="rId7" display="https://podminky.urs.cz/item/CS_URS_2024_02/045303000"/>
    <hyperlink ref="F106" r:id="rId8" display="https://podminky.urs.cz/item/CS_URS_2024_02/063603000"/>
    <hyperlink ref="F108" r:id="rId9" display="https://podminky.urs.cz/item/CS_URS_2024_02/065002000"/>
    <hyperlink ref="F111" r:id="rId10" display="https://podminky.urs.cz/item/CS_URS_2024_02/0914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2413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2414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2415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2416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2417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2418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2419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2420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2421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2422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2423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82</v>
      </c>
      <c r="F18" s="299" t="s">
        <v>2424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2425</v>
      </c>
      <c r="F19" s="299" t="s">
        <v>2426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2427</v>
      </c>
      <c r="F20" s="299" t="s">
        <v>2428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2429</v>
      </c>
      <c r="F21" s="299" t="s">
        <v>2430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2431</v>
      </c>
      <c r="F22" s="299" t="s">
        <v>2432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2433</v>
      </c>
      <c r="F23" s="299" t="s">
        <v>2434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2435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2436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2437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2438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2439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2440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2441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2442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2443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131</v>
      </c>
      <c r="F36" s="299"/>
      <c r="G36" s="299" t="s">
        <v>2444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2445</v>
      </c>
      <c r="F37" s="299"/>
      <c r="G37" s="299" t="s">
        <v>2446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56</v>
      </c>
      <c r="F38" s="299"/>
      <c r="G38" s="299" t="s">
        <v>2447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57</v>
      </c>
      <c r="F39" s="299"/>
      <c r="G39" s="299" t="s">
        <v>2448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132</v>
      </c>
      <c r="F40" s="299"/>
      <c r="G40" s="299" t="s">
        <v>2449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133</v>
      </c>
      <c r="F41" s="299"/>
      <c r="G41" s="299" t="s">
        <v>2450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2451</v>
      </c>
      <c r="F42" s="299"/>
      <c r="G42" s="299" t="s">
        <v>2452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2453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2454</v>
      </c>
      <c r="F44" s="299"/>
      <c r="G44" s="299" t="s">
        <v>2455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135</v>
      </c>
      <c r="F45" s="299"/>
      <c r="G45" s="299" t="s">
        <v>2456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2457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2458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2459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2460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2461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2462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2463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2464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2465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2466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2467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2468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2469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2470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2471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2472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2473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2474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2475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2476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2477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2478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2479</v>
      </c>
      <c r="D76" s="317"/>
      <c r="E76" s="317"/>
      <c r="F76" s="317" t="s">
        <v>2480</v>
      </c>
      <c r="G76" s="318"/>
      <c r="H76" s="317" t="s">
        <v>57</v>
      </c>
      <c r="I76" s="317" t="s">
        <v>60</v>
      </c>
      <c r="J76" s="317" t="s">
        <v>2481</v>
      </c>
      <c r="K76" s="316"/>
    </row>
    <row r="77" s="1" customFormat="1" ht="17.25" customHeight="1">
      <c r="B77" s="314"/>
      <c r="C77" s="319" t="s">
        <v>2482</v>
      </c>
      <c r="D77" s="319"/>
      <c r="E77" s="319"/>
      <c r="F77" s="320" t="s">
        <v>2483</v>
      </c>
      <c r="G77" s="321"/>
      <c r="H77" s="319"/>
      <c r="I77" s="319"/>
      <c r="J77" s="319" t="s">
        <v>2484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56</v>
      </c>
      <c r="D79" s="324"/>
      <c r="E79" s="324"/>
      <c r="F79" s="325" t="s">
        <v>2485</v>
      </c>
      <c r="G79" s="326"/>
      <c r="H79" s="302" t="s">
        <v>2486</v>
      </c>
      <c r="I79" s="302" t="s">
        <v>2487</v>
      </c>
      <c r="J79" s="302">
        <v>20</v>
      </c>
      <c r="K79" s="316"/>
    </row>
    <row r="80" s="1" customFormat="1" ht="15" customHeight="1">
      <c r="B80" s="314"/>
      <c r="C80" s="302" t="s">
        <v>2488</v>
      </c>
      <c r="D80" s="302"/>
      <c r="E80" s="302"/>
      <c r="F80" s="325" t="s">
        <v>2485</v>
      </c>
      <c r="G80" s="326"/>
      <c r="H80" s="302" t="s">
        <v>2489</v>
      </c>
      <c r="I80" s="302" t="s">
        <v>2487</v>
      </c>
      <c r="J80" s="302">
        <v>120</v>
      </c>
      <c r="K80" s="316"/>
    </row>
    <row r="81" s="1" customFormat="1" ht="15" customHeight="1">
      <c r="B81" s="327"/>
      <c r="C81" s="302" t="s">
        <v>2490</v>
      </c>
      <c r="D81" s="302"/>
      <c r="E81" s="302"/>
      <c r="F81" s="325" t="s">
        <v>2491</v>
      </c>
      <c r="G81" s="326"/>
      <c r="H81" s="302" t="s">
        <v>2492</v>
      </c>
      <c r="I81" s="302" t="s">
        <v>2487</v>
      </c>
      <c r="J81" s="302">
        <v>50</v>
      </c>
      <c r="K81" s="316"/>
    </row>
    <row r="82" s="1" customFormat="1" ht="15" customHeight="1">
      <c r="B82" s="327"/>
      <c r="C82" s="302" t="s">
        <v>2493</v>
      </c>
      <c r="D82" s="302"/>
      <c r="E82" s="302"/>
      <c r="F82" s="325" t="s">
        <v>2485</v>
      </c>
      <c r="G82" s="326"/>
      <c r="H82" s="302" t="s">
        <v>2494</v>
      </c>
      <c r="I82" s="302" t="s">
        <v>2495</v>
      </c>
      <c r="J82" s="302"/>
      <c r="K82" s="316"/>
    </row>
    <row r="83" s="1" customFormat="1" ht="15" customHeight="1">
      <c r="B83" s="327"/>
      <c r="C83" s="328" t="s">
        <v>2496</v>
      </c>
      <c r="D83" s="328"/>
      <c r="E83" s="328"/>
      <c r="F83" s="329" t="s">
        <v>2491</v>
      </c>
      <c r="G83" s="328"/>
      <c r="H83" s="328" t="s">
        <v>2497</v>
      </c>
      <c r="I83" s="328" t="s">
        <v>2487</v>
      </c>
      <c r="J83" s="328">
        <v>15</v>
      </c>
      <c r="K83" s="316"/>
    </row>
    <row r="84" s="1" customFormat="1" ht="15" customHeight="1">
      <c r="B84" s="327"/>
      <c r="C84" s="328" t="s">
        <v>2498</v>
      </c>
      <c r="D84" s="328"/>
      <c r="E84" s="328"/>
      <c r="F84" s="329" t="s">
        <v>2491</v>
      </c>
      <c r="G84" s="328"/>
      <c r="H84" s="328" t="s">
        <v>2499</v>
      </c>
      <c r="I84" s="328" t="s">
        <v>2487</v>
      </c>
      <c r="J84" s="328">
        <v>15</v>
      </c>
      <c r="K84" s="316"/>
    </row>
    <row r="85" s="1" customFormat="1" ht="15" customHeight="1">
      <c r="B85" s="327"/>
      <c r="C85" s="328" t="s">
        <v>2500</v>
      </c>
      <c r="D85" s="328"/>
      <c r="E85" s="328"/>
      <c r="F85" s="329" t="s">
        <v>2491</v>
      </c>
      <c r="G85" s="328"/>
      <c r="H85" s="328" t="s">
        <v>2501</v>
      </c>
      <c r="I85" s="328" t="s">
        <v>2487</v>
      </c>
      <c r="J85" s="328">
        <v>20</v>
      </c>
      <c r="K85" s="316"/>
    </row>
    <row r="86" s="1" customFormat="1" ht="15" customHeight="1">
      <c r="B86" s="327"/>
      <c r="C86" s="328" t="s">
        <v>2502</v>
      </c>
      <c r="D86" s="328"/>
      <c r="E86" s="328"/>
      <c r="F86" s="329" t="s">
        <v>2491</v>
      </c>
      <c r="G86" s="328"/>
      <c r="H86" s="328" t="s">
        <v>2503</v>
      </c>
      <c r="I86" s="328" t="s">
        <v>2487</v>
      </c>
      <c r="J86" s="328">
        <v>20</v>
      </c>
      <c r="K86" s="316"/>
    </row>
    <row r="87" s="1" customFormat="1" ht="15" customHeight="1">
      <c r="B87" s="327"/>
      <c r="C87" s="302" t="s">
        <v>2504</v>
      </c>
      <c r="D87" s="302"/>
      <c r="E87" s="302"/>
      <c r="F87" s="325" t="s">
        <v>2491</v>
      </c>
      <c r="G87" s="326"/>
      <c r="H87" s="302" t="s">
        <v>2505</v>
      </c>
      <c r="I87" s="302" t="s">
        <v>2487</v>
      </c>
      <c r="J87" s="302">
        <v>50</v>
      </c>
      <c r="K87" s="316"/>
    </row>
    <row r="88" s="1" customFormat="1" ht="15" customHeight="1">
      <c r="B88" s="327"/>
      <c r="C88" s="302" t="s">
        <v>2506</v>
      </c>
      <c r="D88" s="302"/>
      <c r="E88" s="302"/>
      <c r="F88" s="325" t="s">
        <v>2491</v>
      </c>
      <c r="G88" s="326"/>
      <c r="H88" s="302" t="s">
        <v>2507</v>
      </c>
      <c r="I88" s="302" t="s">
        <v>2487</v>
      </c>
      <c r="J88" s="302">
        <v>20</v>
      </c>
      <c r="K88" s="316"/>
    </row>
    <row r="89" s="1" customFormat="1" ht="15" customHeight="1">
      <c r="B89" s="327"/>
      <c r="C89" s="302" t="s">
        <v>2508</v>
      </c>
      <c r="D89" s="302"/>
      <c r="E89" s="302"/>
      <c r="F89" s="325" t="s">
        <v>2491</v>
      </c>
      <c r="G89" s="326"/>
      <c r="H89" s="302" t="s">
        <v>2509</v>
      </c>
      <c r="I89" s="302" t="s">
        <v>2487</v>
      </c>
      <c r="J89" s="302">
        <v>20</v>
      </c>
      <c r="K89" s="316"/>
    </row>
    <row r="90" s="1" customFormat="1" ht="15" customHeight="1">
      <c r="B90" s="327"/>
      <c r="C90" s="302" t="s">
        <v>2510</v>
      </c>
      <c r="D90" s="302"/>
      <c r="E90" s="302"/>
      <c r="F90" s="325" t="s">
        <v>2491</v>
      </c>
      <c r="G90" s="326"/>
      <c r="H90" s="302" t="s">
        <v>2511</v>
      </c>
      <c r="I90" s="302" t="s">
        <v>2487</v>
      </c>
      <c r="J90" s="302">
        <v>50</v>
      </c>
      <c r="K90" s="316"/>
    </row>
    <row r="91" s="1" customFormat="1" ht="15" customHeight="1">
      <c r="B91" s="327"/>
      <c r="C91" s="302" t="s">
        <v>2512</v>
      </c>
      <c r="D91" s="302"/>
      <c r="E91" s="302"/>
      <c r="F91" s="325" t="s">
        <v>2491</v>
      </c>
      <c r="G91" s="326"/>
      <c r="H91" s="302" t="s">
        <v>2512</v>
      </c>
      <c r="I91" s="302" t="s">
        <v>2487</v>
      </c>
      <c r="J91" s="302">
        <v>50</v>
      </c>
      <c r="K91" s="316"/>
    </row>
    <row r="92" s="1" customFormat="1" ht="15" customHeight="1">
      <c r="B92" s="327"/>
      <c r="C92" s="302" t="s">
        <v>2513</v>
      </c>
      <c r="D92" s="302"/>
      <c r="E92" s="302"/>
      <c r="F92" s="325" t="s">
        <v>2491</v>
      </c>
      <c r="G92" s="326"/>
      <c r="H92" s="302" t="s">
        <v>2514</v>
      </c>
      <c r="I92" s="302" t="s">
        <v>2487</v>
      </c>
      <c r="J92" s="302">
        <v>255</v>
      </c>
      <c r="K92" s="316"/>
    </row>
    <row r="93" s="1" customFormat="1" ht="15" customHeight="1">
      <c r="B93" s="327"/>
      <c r="C93" s="302" t="s">
        <v>2515</v>
      </c>
      <c r="D93" s="302"/>
      <c r="E93" s="302"/>
      <c r="F93" s="325" t="s">
        <v>2485</v>
      </c>
      <c r="G93" s="326"/>
      <c r="H93" s="302" t="s">
        <v>2516</v>
      </c>
      <c r="I93" s="302" t="s">
        <v>2517</v>
      </c>
      <c r="J93" s="302"/>
      <c r="K93" s="316"/>
    </row>
    <row r="94" s="1" customFormat="1" ht="15" customHeight="1">
      <c r="B94" s="327"/>
      <c r="C94" s="302" t="s">
        <v>2518</v>
      </c>
      <c r="D94" s="302"/>
      <c r="E94" s="302"/>
      <c r="F94" s="325" t="s">
        <v>2485</v>
      </c>
      <c r="G94" s="326"/>
      <c r="H94" s="302" t="s">
        <v>2519</v>
      </c>
      <c r="I94" s="302" t="s">
        <v>2520</v>
      </c>
      <c r="J94" s="302"/>
      <c r="K94" s="316"/>
    </row>
    <row r="95" s="1" customFormat="1" ht="15" customHeight="1">
      <c r="B95" s="327"/>
      <c r="C95" s="302" t="s">
        <v>2521</v>
      </c>
      <c r="D95" s="302"/>
      <c r="E95" s="302"/>
      <c r="F95" s="325" t="s">
        <v>2485</v>
      </c>
      <c r="G95" s="326"/>
      <c r="H95" s="302" t="s">
        <v>2521</v>
      </c>
      <c r="I95" s="302" t="s">
        <v>2520</v>
      </c>
      <c r="J95" s="302"/>
      <c r="K95" s="316"/>
    </row>
    <row r="96" s="1" customFormat="1" ht="15" customHeight="1">
      <c r="B96" s="327"/>
      <c r="C96" s="302" t="s">
        <v>41</v>
      </c>
      <c r="D96" s="302"/>
      <c r="E96" s="302"/>
      <c r="F96" s="325" t="s">
        <v>2485</v>
      </c>
      <c r="G96" s="326"/>
      <c r="H96" s="302" t="s">
        <v>2522</v>
      </c>
      <c r="I96" s="302" t="s">
        <v>2520</v>
      </c>
      <c r="J96" s="302"/>
      <c r="K96" s="316"/>
    </row>
    <row r="97" s="1" customFormat="1" ht="15" customHeight="1">
      <c r="B97" s="327"/>
      <c r="C97" s="302" t="s">
        <v>51</v>
      </c>
      <c r="D97" s="302"/>
      <c r="E97" s="302"/>
      <c r="F97" s="325" t="s">
        <v>2485</v>
      </c>
      <c r="G97" s="326"/>
      <c r="H97" s="302" t="s">
        <v>2523</v>
      </c>
      <c r="I97" s="302" t="s">
        <v>2520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2524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2479</v>
      </c>
      <c r="D103" s="317"/>
      <c r="E103" s="317"/>
      <c r="F103" s="317" t="s">
        <v>2480</v>
      </c>
      <c r="G103" s="318"/>
      <c r="H103" s="317" t="s">
        <v>57</v>
      </c>
      <c r="I103" s="317" t="s">
        <v>60</v>
      </c>
      <c r="J103" s="317" t="s">
        <v>2481</v>
      </c>
      <c r="K103" s="316"/>
    </row>
    <row r="104" s="1" customFormat="1" ht="17.25" customHeight="1">
      <c r="B104" s="314"/>
      <c r="C104" s="319" t="s">
        <v>2482</v>
      </c>
      <c r="D104" s="319"/>
      <c r="E104" s="319"/>
      <c r="F104" s="320" t="s">
        <v>2483</v>
      </c>
      <c r="G104" s="321"/>
      <c r="H104" s="319"/>
      <c r="I104" s="319"/>
      <c r="J104" s="319" t="s">
        <v>2484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56</v>
      </c>
      <c r="D106" s="324"/>
      <c r="E106" s="324"/>
      <c r="F106" s="325" t="s">
        <v>2485</v>
      </c>
      <c r="G106" s="302"/>
      <c r="H106" s="302" t="s">
        <v>2525</v>
      </c>
      <c r="I106" s="302" t="s">
        <v>2487</v>
      </c>
      <c r="J106" s="302">
        <v>20</v>
      </c>
      <c r="K106" s="316"/>
    </row>
    <row r="107" s="1" customFormat="1" ht="15" customHeight="1">
      <c r="B107" s="314"/>
      <c r="C107" s="302" t="s">
        <v>2488</v>
      </c>
      <c r="D107" s="302"/>
      <c r="E107" s="302"/>
      <c r="F107" s="325" t="s">
        <v>2485</v>
      </c>
      <c r="G107" s="302"/>
      <c r="H107" s="302" t="s">
        <v>2525</v>
      </c>
      <c r="I107" s="302" t="s">
        <v>2487</v>
      </c>
      <c r="J107" s="302">
        <v>120</v>
      </c>
      <c r="K107" s="316"/>
    </row>
    <row r="108" s="1" customFormat="1" ht="15" customHeight="1">
      <c r="B108" s="327"/>
      <c r="C108" s="302" t="s">
        <v>2490</v>
      </c>
      <c r="D108" s="302"/>
      <c r="E108" s="302"/>
      <c r="F108" s="325" t="s">
        <v>2491</v>
      </c>
      <c r="G108" s="302"/>
      <c r="H108" s="302" t="s">
        <v>2525</v>
      </c>
      <c r="I108" s="302" t="s">
        <v>2487</v>
      </c>
      <c r="J108" s="302">
        <v>50</v>
      </c>
      <c r="K108" s="316"/>
    </row>
    <row r="109" s="1" customFormat="1" ht="15" customHeight="1">
      <c r="B109" s="327"/>
      <c r="C109" s="302" t="s">
        <v>2493</v>
      </c>
      <c r="D109" s="302"/>
      <c r="E109" s="302"/>
      <c r="F109" s="325" t="s">
        <v>2485</v>
      </c>
      <c r="G109" s="302"/>
      <c r="H109" s="302" t="s">
        <v>2525</v>
      </c>
      <c r="I109" s="302" t="s">
        <v>2495</v>
      </c>
      <c r="J109" s="302"/>
      <c r="K109" s="316"/>
    </row>
    <row r="110" s="1" customFormat="1" ht="15" customHeight="1">
      <c r="B110" s="327"/>
      <c r="C110" s="302" t="s">
        <v>2504</v>
      </c>
      <c r="D110" s="302"/>
      <c r="E110" s="302"/>
      <c r="F110" s="325" t="s">
        <v>2491</v>
      </c>
      <c r="G110" s="302"/>
      <c r="H110" s="302" t="s">
        <v>2525</v>
      </c>
      <c r="I110" s="302" t="s">
        <v>2487</v>
      </c>
      <c r="J110" s="302">
        <v>50</v>
      </c>
      <c r="K110" s="316"/>
    </row>
    <row r="111" s="1" customFormat="1" ht="15" customHeight="1">
      <c r="B111" s="327"/>
      <c r="C111" s="302" t="s">
        <v>2512</v>
      </c>
      <c r="D111" s="302"/>
      <c r="E111" s="302"/>
      <c r="F111" s="325" t="s">
        <v>2491</v>
      </c>
      <c r="G111" s="302"/>
      <c r="H111" s="302" t="s">
        <v>2525</v>
      </c>
      <c r="I111" s="302" t="s">
        <v>2487</v>
      </c>
      <c r="J111" s="302">
        <v>50</v>
      </c>
      <c r="K111" s="316"/>
    </row>
    <row r="112" s="1" customFormat="1" ht="15" customHeight="1">
      <c r="B112" s="327"/>
      <c r="C112" s="302" t="s">
        <v>2510</v>
      </c>
      <c r="D112" s="302"/>
      <c r="E112" s="302"/>
      <c r="F112" s="325" t="s">
        <v>2491</v>
      </c>
      <c r="G112" s="302"/>
      <c r="H112" s="302" t="s">
        <v>2525</v>
      </c>
      <c r="I112" s="302" t="s">
        <v>2487</v>
      </c>
      <c r="J112" s="302">
        <v>50</v>
      </c>
      <c r="K112" s="316"/>
    </row>
    <row r="113" s="1" customFormat="1" ht="15" customHeight="1">
      <c r="B113" s="327"/>
      <c r="C113" s="302" t="s">
        <v>56</v>
      </c>
      <c r="D113" s="302"/>
      <c r="E113" s="302"/>
      <c r="F113" s="325" t="s">
        <v>2485</v>
      </c>
      <c r="G113" s="302"/>
      <c r="H113" s="302" t="s">
        <v>2526</v>
      </c>
      <c r="I113" s="302" t="s">
        <v>2487</v>
      </c>
      <c r="J113" s="302">
        <v>20</v>
      </c>
      <c r="K113" s="316"/>
    </row>
    <row r="114" s="1" customFormat="1" ht="15" customHeight="1">
      <c r="B114" s="327"/>
      <c r="C114" s="302" t="s">
        <v>2527</v>
      </c>
      <c r="D114" s="302"/>
      <c r="E114" s="302"/>
      <c r="F114" s="325" t="s">
        <v>2485</v>
      </c>
      <c r="G114" s="302"/>
      <c r="H114" s="302" t="s">
        <v>2528</v>
      </c>
      <c r="I114" s="302" t="s">
        <v>2487</v>
      </c>
      <c r="J114" s="302">
        <v>120</v>
      </c>
      <c r="K114" s="316"/>
    </row>
    <row r="115" s="1" customFormat="1" ht="15" customHeight="1">
      <c r="B115" s="327"/>
      <c r="C115" s="302" t="s">
        <v>41</v>
      </c>
      <c r="D115" s="302"/>
      <c r="E115" s="302"/>
      <c r="F115" s="325" t="s">
        <v>2485</v>
      </c>
      <c r="G115" s="302"/>
      <c r="H115" s="302" t="s">
        <v>2529</v>
      </c>
      <c r="I115" s="302" t="s">
        <v>2520</v>
      </c>
      <c r="J115" s="302"/>
      <c r="K115" s="316"/>
    </row>
    <row r="116" s="1" customFormat="1" ht="15" customHeight="1">
      <c r="B116" s="327"/>
      <c r="C116" s="302" t="s">
        <v>51</v>
      </c>
      <c r="D116" s="302"/>
      <c r="E116" s="302"/>
      <c r="F116" s="325" t="s">
        <v>2485</v>
      </c>
      <c r="G116" s="302"/>
      <c r="H116" s="302" t="s">
        <v>2530</v>
      </c>
      <c r="I116" s="302" t="s">
        <v>2520</v>
      </c>
      <c r="J116" s="302"/>
      <c r="K116" s="316"/>
    </row>
    <row r="117" s="1" customFormat="1" ht="15" customHeight="1">
      <c r="B117" s="327"/>
      <c r="C117" s="302" t="s">
        <v>60</v>
      </c>
      <c r="D117" s="302"/>
      <c r="E117" s="302"/>
      <c r="F117" s="325" t="s">
        <v>2485</v>
      </c>
      <c r="G117" s="302"/>
      <c r="H117" s="302" t="s">
        <v>2531</v>
      </c>
      <c r="I117" s="302" t="s">
        <v>2532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2533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2479</v>
      </c>
      <c r="D123" s="317"/>
      <c r="E123" s="317"/>
      <c r="F123" s="317" t="s">
        <v>2480</v>
      </c>
      <c r="G123" s="318"/>
      <c r="H123" s="317" t="s">
        <v>57</v>
      </c>
      <c r="I123" s="317" t="s">
        <v>60</v>
      </c>
      <c r="J123" s="317" t="s">
        <v>2481</v>
      </c>
      <c r="K123" s="346"/>
    </row>
    <row r="124" s="1" customFormat="1" ht="17.25" customHeight="1">
      <c r="B124" s="345"/>
      <c r="C124" s="319" t="s">
        <v>2482</v>
      </c>
      <c r="D124" s="319"/>
      <c r="E124" s="319"/>
      <c r="F124" s="320" t="s">
        <v>2483</v>
      </c>
      <c r="G124" s="321"/>
      <c r="H124" s="319"/>
      <c r="I124" s="319"/>
      <c r="J124" s="319" t="s">
        <v>2484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2488</v>
      </c>
      <c r="D126" s="324"/>
      <c r="E126" s="324"/>
      <c r="F126" s="325" t="s">
        <v>2485</v>
      </c>
      <c r="G126" s="302"/>
      <c r="H126" s="302" t="s">
        <v>2525</v>
      </c>
      <c r="I126" s="302" t="s">
        <v>2487</v>
      </c>
      <c r="J126" s="302">
        <v>120</v>
      </c>
      <c r="K126" s="350"/>
    </row>
    <row r="127" s="1" customFormat="1" ht="15" customHeight="1">
      <c r="B127" s="347"/>
      <c r="C127" s="302" t="s">
        <v>2534</v>
      </c>
      <c r="D127" s="302"/>
      <c r="E127" s="302"/>
      <c r="F127" s="325" t="s">
        <v>2485</v>
      </c>
      <c r="G127" s="302"/>
      <c r="H127" s="302" t="s">
        <v>2535</v>
      </c>
      <c r="I127" s="302" t="s">
        <v>2487</v>
      </c>
      <c r="J127" s="302" t="s">
        <v>2536</v>
      </c>
      <c r="K127" s="350"/>
    </row>
    <row r="128" s="1" customFormat="1" ht="15" customHeight="1">
      <c r="B128" s="347"/>
      <c r="C128" s="302" t="s">
        <v>2433</v>
      </c>
      <c r="D128" s="302"/>
      <c r="E128" s="302"/>
      <c r="F128" s="325" t="s">
        <v>2485</v>
      </c>
      <c r="G128" s="302"/>
      <c r="H128" s="302" t="s">
        <v>2537</v>
      </c>
      <c r="I128" s="302" t="s">
        <v>2487</v>
      </c>
      <c r="J128" s="302" t="s">
        <v>2536</v>
      </c>
      <c r="K128" s="350"/>
    </row>
    <row r="129" s="1" customFormat="1" ht="15" customHeight="1">
      <c r="B129" s="347"/>
      <c r="C129" s="302" t="s">
        <v>2496</v>
      </c>
      <c r="D129" s="302"/>
      <c r="E129" s="302"/>
      <c r="F129" s="325" t="s">
        <v>2491</v>
      </c>
      <c r="G129" s="302"/>
      <c r="H129" s="302" t="s">
        <v>2497</v>
      </c>
      <c r="I129" s="302" t="s">
        <v>2487</v>
      </c>
      <c r="J129" s="302">
        <v>15</v>
      </c>
      <c r="K129" s="350"/>
    </row>
    <row r="130" s="1" customFormat="1" ht="15" customHeight="1">
      <c r="B130" s="347"/>
      <c r="C130" s="328" t="s">
        <v>2498</v>
      </c>
      <c r="D130" s="328"/>
      <c r="E130" s="328"/>
      <c r="F130" s="329" t="s">
        <v>2491</v>
      </c>
      <c r="G130" s="328"/>
      <c r="H130" s="328" t="s">
        <v>2499</v>
      </c>
      <c r="I130" s="328" t="s">
        <v>2487</v>
      </c>
      <c r="J130" s="328">
        <v>15</v>
      </c>
      <c r="K130" s="350"/>
    </row>
    <row r="131" s="1" customFormat="1" ht="15" customHeight="1">
      <c r="B131" s="347"/>
      <c r="C131" s="328" t="s">
        <v>2500</v>
      </c>
      <c r="D131" s="328"/>
      <c r="E131" s="328"/>
      <c r="F131" s="329" t="s">
        <v>2491</v>
      </c>
      <c r="G131" s="328"/>
      <c r="H131" s="328" t="s">
        <v>2501</v>
      </c>
      <c r="I131" s="328" t="s">
        <v>2487</v>
      </c>
      <c r="J131" s="328">
        <v>20</v>
      </c>
      <c r="K131" s="350"/>
    </row>
    <row r="132" s="1" customFormat="1" ht="15" customHeight="1">
      <c r="B132" s="347"/>
      <c r="C132" s="328" t="s">
        <v>2502</v>
      </c>
      <c r="D132" s="328"/>
      <c r="E132" s="328"/>
      <c r="F132" s="329" t="s">
        <v>2491</v>
      </c>
      <c r="G132" s="328"/>
      <c r="H132" s="328" t="s">
        <v>2503</v>
      </c>
      <c r="I132" s="328" t="s">
        <v>2487</v>
      </c>
      <c r="J132" s="328">
        <v>20</v>
      </c>
      <c r="K132" s="350"/>
    </row>
    <row r="133" s="1" customFormat="1" ht="15" customHeight="1">
      <c r="B133" s="347"/>
      <c r="C133" s="302" t="s">
        <v>2490</v>
      </c>
      <c r="D133" s="302"/>
      <c r="E133" s="302"/>
      <c r="F133" s="325" t="s">
        <v>2491</v>
      </c>
      <c r="G133" s="302"/>
      <c r="H133" s="302" t="s">
        <v>2525</v>
      </c>
      <c r="I133" s="302" t="s">
        <v>2487</v>
      </c>
      <c r="J133" s="302">
        <v>50</v>
      </c>
      <c r="K133" s="350"/>
    </row>
    <row r="134" s="1" customFormat="1" ht="15" customHeight="1">
      <c r="B134" s="347"/>
      <c r="C134" s="302" t="s">
        <v>2504</v>
      </c>
      <c r="D134" s="302"/>
      <c r="E134" s="302"/>
      <c r="F134" s="325" t="s">
        <v>2491</v>
      </c>
      <c r="G134" s="302"/>
      <c r="H134" s="302" t="s">
        <v>2525</v>
      </c>
      <c r="I134" s="302" t="s">
        <v>2487</v>
      </c>
      <c r="J134" s="302">
        <v>50</v>
      </c>
      <c r="K134" s="350"/>
    </row>
    <row r="135" s="1" customFormat="1" ht="15" customHeight="1">
      <c r="B135" s="347"/>
      <c r="C135" s="302" t="s">
        <v>2510</v>
      </c>
      <c r="D135" s="302"/>
      <c r="E135" s="302"/>
      <c r="F135" s="325" t="s">
        <v>2491</v>
      </c>
      <c r="G135" s="302"/>
      <c r="H135" s="302" t="s">
        <v>2525</v>
      </c>
      <c r="I135" s="302" t="s">
        <v>2487</v>
      </c>
      <c r="J135" s="302">
        <v>50</v>
      </c>
      <c r="K135" s="350"/>
    </row>
    <row r="136" s="1" customFormat="1" ht="15" customHeight="1">
      <c r="B136" s="347"/>
      <c r="C136" s="302" t="s">
        <v>2512</v>
      </c>
      <c r="D136" s="302"/>
      <c r="E136" s="302"/>
      <c r="F136" s="325" t="s">
        <v>2491</v>
      </c>
      <c r="G136" s="302"/>
      <c r="H136" s="302" t="s">
        <v>2525</v>
      </c>
      <c r="I136" s="302" t="s">
        <v>2487</v>
      </c>
      <c r="J136" s="302">
        <v>50</v>
      </c>
      <c r="K136" s="350"/>
    </row>
    <row r="137" s="1" customFormat="1" ht="15" customHeight="1">
      <c r="B137" s="347"/>
      <c r="C137" s="302" t="s">
        <v>2513</v>
      </c>
      <c r="D137" s="302"/>
      <c r="E137" s="302"/>
      <c r="F137" s="325" t="s">
        <v>2491</v>
      </c>
      <c r="G137" s="302"/>
      <c r="H137" s="302" t="s">
        <v>2538</v>
      </c>
      <c r="I137" s="302" t="s">
        <v>2487</v>
      </c>
      <c r="J137" s="302">
        <v>255</v>
      </c>
      <c r="K137" s="350"/>
    </row>
    <row r="138" s="1" customFormat="1" ht="15" customHeight="1">
      <c r="B138" s="347"/>
      <c r="C138" s="302" t="s">
        <v>2515</v>
      </c>
      <c r="D138" s="302"/>
      <c r="E138" s="302"/>
      <c r="F138" s="325" t="s">
        <v>2485</v>
      </c>
      <c r="G138" s="302"/>
      <c r="H138" s="302" t="s">
        <v>2539</v>
      </c>
      <c r="I138" s="302" t="s">
        <v>2517</v>
      </c>
      <c r="J138" s="302"/>
      <c r="K138" s="350"/>
    </row>
    <row r="139" s="1" customFormat="1" ht="15" customHeight="1">
      <c r="B139" s="347"/>
      <c r="C139" s="302" t="s">
        <v>2518</v>
      </c>
      <c r="D139" s="302"/>
      <c r="E139" s="302"/>
      <c r="F139" s="325" t="s">
        <v>2485</v>
      </c>
      <c r="G139" s="302"/>
      <c r="H139" s="302" t="s">
        <v>2540</v>
      </c>
      <c r="I139" s="302" t="s">
        <v>2520</v>
      </c>
      <c r="J139" s="302"/>
      <c r="K139" s="350"/>
    </row>
    <row r="140" s="1" customFormat="1" ht="15" customHeight="1">
      <c r="B140" s="347"/>
      <c r="C140" s="302" t="s">
        <v>2521</v>
      </c>
      <c r="D140" s="302"/>
      <c r="E140" s="302"/>
      <c r="F140" s="325" t="s">
        <v>2485</v>
      </c>
      <c r="G140" s="302"/>
      <c r="H140" s="302" t="s">
        <v>2521</v>
      </c>
      <c r="I140" s="302" t="s">
        <v>2520</v>
      </c>
      <c r="J140" s="302"/>
      <c r="K140" s="350"/>
    </row>
    <row r="141" s="1" customFormat="1" ht="15" customHeight="1">
      <c r="B141" s="347"/>
      <c r="C141" s="302" t="s">
        <v>41</v>
      </c>
      <c r="D141" s="302"/>
      <c r="E141" s="302"/>
      <c r="F141" s="325" t="s">
        <v>2485</v>
      </c>
      <c r="G141" s="302"/>
      <c r="H141" s="302" t="s">
        <v>2541</v>
      </c>
      <c r="I141" s="302" t="s">
        <v>2520</v>
      </c>
      <c r="J141" s="302"/>
      <c r="K141" s="350"/>
    </row>
    <row r="142" s="1" customFormat="1" ht="15" customHeight="1">
      <c r="B142" s="347"/>
      <c r="C142" s="302" t="s">
        <v>2542</v>
      </c>
      <c r="D142" s="302"/>
      <c r="E142" s="302"/>
      <c r="F142" s="325" t="s">
        <v>2485</v>
      </c>
      <c r="G142" s="302"/>
      <c r="H142" s="302" t="s">
        <v>2543</v>
      </c>
      <c r="I142" s="302" t="s">
        <v>2520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2544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2479</v>
      </c>
      <c r="D148" s="317"/>
      <c r="E148" s="317"/>
      <c r="F148" s="317" t="s">
        <v>2480</v>
      </c>
      <c r="G148" s="318"/>
      <c r="H148" s="317" t="s">
        <v>57</v>
      </c>
      <c r="I148" s="317" t="s">
        <v>60</v>
      </c>
      <c r="J148" s="317" t="s">
        <v>2481</v>
      </c>
      <c r="K148" s="316"/>
    </row>
    <row r="149" s="1" customFormat="1" ht="17.25" customHeight="1">
      <c r="B149" s="314"/>
      <c r="C149" s="319" t="s">
        <v>2482</v>
      </c>
      <c r="D149" s="319"/>
      <c r="E149" s="319"/>
      <c r="F149" s="320" t="s">
        <v>2483</v>
      </c>
      <c r="G149" s="321"/>
      <c r="H149" s="319"/>
      <c r="I149" s="319"/>
      <c r="J149" s="319" t="s">
        <v>2484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2488</v>
      </c>
      <c r="D151" s="302"/>
      <c r="E151" s="302"/>
      <c r="F151" s="355" t="s">
        <v>2485</v>
      </c>
      <c r="G151" s="302"/>
      <c r="H151" s="354" t="s">
        <v>2525</v>
      </c>
      <c r="I151" s="354" t="s">
        <v>2487</v>
      </c>
      <c r="J151" s="354">
        <v>120</v>
      </c>
      <c r="K151" s="350"/>
    </row>
    <row r="152" s="1" customFormat="1" ht="15" customHeight="1">
      <c r="B152" s="327"/>
      <c r="C152" s="354" t="s">
        <v>2534</v>
      </c>
      <c r="D152" s="302"/>
      <c r="E152" s="302"/>
      <c r="F152" s="355" t="s">
        <v>2485</v>
      </c>
      <c r="G152" s="302"/>
      <c r="H152" s="354" t="s">
        <v>2545</v>
      </c>
      <c r="I152" s="354" t="s">
        <v>2487</v>
      </c>
      <c r="J152" s="354" t="s">
        <v>2536</v>
      </c>
      <c r="K152" s="350"/>
    </row>
    <row r="153" s="1" customFormat="1" ht="15" customHeight="1">
      <c r="B153" s="327"/>
      <c r="C153" s="354" t="s">
        <v>2433</v>
      </c>
      <c r="D153" s="302"/>
      <c r="E153" s="302"/>
      <c r="F153" s="355" t="s">
        <v>2485</v>
      </c>
      <c r="G153" s="302"/>
      <c r="H153" s="354" t="s">
        <v>2546</v>
      </c>
      <c r="I153" s="354" t="s">
        <v>2487</v>
      </c>
      <c r="J153" s="354" t="s">
        <v>2536</v>
      </c>
      <c r="K153" s="350"/>
    </row>
    <row r="154" s="1" customFormat="1" ht="15" customHeight="1">
      <c r="B154" s="327"/>
      <c r="C154" s="354" t="s">
        <v>2490</v>
      </c>
      <c r="D154" s="302"/>
      <c r="E154" s="302"/>
      <c r="F154" s="355" t="s">
        <v>2491</v>
      </c>
      <c r="G154" s="302"/>
      <c r="H154" s="354" t="s">
        <v>2525</v>
      </c>
      <c r="I154" s="354" t="s">
        <v>2487</v>
      </c>
      <c r="J154" s="354">
        <v>50</v>
      </c>
      <c r="K154" s="350"/>
    </row>
    <row r="155" s="1" customFormat="1" ht="15" customHeight="1">
      <c r="B155" s="327"/>
      <c r="C155" s="354" t="s">
        <v>2493</v>
      </c>
      <c r="D155" s="302"/>
      <c r="E155" s="302"/>
      <c r="F155" s="355" t="s">
        <v>2485</v>
      </c>
      <c r="G155" s="302"/>
      <c r="H155" s="354" t="s">
        <v>2525</v>
      </c>
      <c r="I155" s="354" t="s">
        <v>2495</v>
      </c>
      <c r="J155" s="354"/>
      <c r="K155" s="350"/>
    </row>
    <row r="156" s="1" customFormat="1" ht="15" customHeight="1">
      <c r="B156" s="327"/>
      <c r="C156" s="354" t="s">
        <v>2504</v>
      </c>
      <c r="D156" s="302"/>
      <c r="E156" s="302"/>
      <c r="F156" s="355" t="s">
        <v>2491</v>
      </c>
      <c r="G156" s="302"/>
      <c r="H156" s="354" t="s">
        <v>2525</v>
      </c>
      <c r="I156" s="354" t="s">
        <v>2487</v>
      </c>
      <c r="J156" s="354">
        <v>50</v>
      </c>
      <c r="K156" s="350"/>
    </row>
    <row r="157" s="1" customFormat="1" ht="15" customHeight="1">
      <c r="B157" s="327"/>
      <c r="C157" s="354" t="s">
        <v>2512</v>
      </c>
      <c r="D157" s="302"/>
      <c r="E157" s="302"/>
      <c r="F157" s="355" t="s">
        <v>2491</v>
      </c>
      <c r="G157" s="302"/>
      <c r="H157" s="354" t="s">
        <v>2525</v>
      </c>
      <c r="I157" s="354" t="s">
        <v>2487</v>
      </c>
      <c r="J157" s="354">
        <v>50</v>
      </c>
      <c r="K157" s="350"/>
    </row>
    <row r="158" s="1" customFormat="1" ht="15" customHeight="1">
      <c r="B158" s="327"/>
      <c r="C158" s="354" t="s">
        <v>2510</v>
      </c>
      <c r="D158" s="302"/>
      <c r="E158" s="302"/>
      <c r="F158" s="355" t="s">
        <v>2491</v>
      </c>
      <c r="G158" s="302"/>
      <c r="H158" s="354" t="s">
        <v>2525</v>
      </c>
      <c r="I158" s="354" t="s">
        <v>2487</v>
      </c>
      <c r="J158" s="354">
        <v>50</v>
      </c>
      <c r="K158" s="350"/>
    </row>
    <row r="159" s="1" customFormat="1" ht="15" customHeight="1">
      <c r="B159" s="327"/>
      <c r="C159" s="354" t="s">
        <v>96</v>
      </c>
      <c r="D159" s="302"/>
      <c r="E159" s="302"/>
      <c r="F159" s="355" t="s">
        <v>2485</v>
      </c>
      <c r="G159" s="302"/>
      <c r="H159" s="354" t="s">
        <v>2547</v>
      </c>
      <c r="I159" s="354" t="s">
        <v>2487</v>
      </c>
      <c r="J159" s="354" t="s">
        <v>2548</v>
      </c>
      <c r="K159" s="350"/>
    </row>
    <row r="160" s="1" customFormat="1" ht="15" customHeight="1">
      <c r="B160" s="327"/>
      <c r="C160" s="354" t="s">
        <v>2549</v>
      </c>
      <c r="D160" s="302"/>
      <c r="E160" s="302"/>
      <c r="F160" s="355" t="s">
        <v>2485</v>
      </c>
      <c r="G160" s="302"/>
      <c r="H160" s="354" t="s">
        <v>2550</v>
      </c>
      <c r="I160" s="354" t="s">
        <v>2520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2551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2479</v>
      </c>
      <c r="D166" s="317"/>
      <c r="E166" s="317"/>
      <c r="F166" s="317" t="s">
        <v>2480</v>
      </c>
      <c r="G166" s="359"/>
      <c r="H166" s="360" t="s">
        <v>57</v>
      </c>
      <c r="I166" s="360" t="s">
        <v>60</v>
      </c>
      <c r="J166" s="317" t="s">
        <v>2481</v>
      </c>
      <c r="K166" s="294"/>
    </row>
    <row r="167" s="1" customFormat="1" ht="17.25" customHeight="1">
      <c r="B167" s="295"/>
      <c r="C167" s="319" t="s">
        <v>2482</v>
      </c>
      <c r="D167" s="319"/>
      <c r="E167" s="319"/>
      <c r="F167" s="320" t="s">
        <v>2483</v>
      </c>
      <c r="G167" s="361"/>
      <c r="H167" s="362"/>
      <c r="I167" s="362"/>
      <c r="J167" s="319" t="s">
        <v>2484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2488</v>
      </c>
      <c r="D169" s="302"/>
      <c r="E169" s="302"/>
      <c r="F169" s="325" t="s">
        <v>2485</v>
      </c>
      <c r="G169" s="302"/>
      <c r="H169" s="302" t="s">
        <v>2525</v>
      </c>
      <c r="I169" s="302" t="s">
        <v>2487</v>
      </c>
      <c r="J169" s="302">
        <v>120</v>
      </c>
      <c r="K169" s="350"/>
    </row>
    <row r="170" s="1" customFormat="1" ht="15" customHeight="1">
      <c r="B170" s="327"/>
      <c r="C170" s="302" t="s">
        <v>2534</v>
      </c>
      <c r="D170" s="302"/>
      <c r="E170" s="302"/>
      <c r="F170" s="325" t="s">
        <v>2485</v>
      </c>
      <c r="G170" s="302"/>
      <c r="H170" s="302" t="s">
        <v>2535</v>
      </c>
      <c r="I170" s="302" t="s">
        <v>2487</v>
      </c>
      <c r="J170" s="302" t="s">
        <v>2536</v>
      </c>
      <c r="K170" s="350"/>
    </row>
    <row r="171" s="1" customFormat="1" ht="15" customHeight="1">
      <c r="B171" s="327"/>
      <c r="C171" s="302" t="s">
        <v>2433</v>
      </c>
      <c r="D171" s="302"/>
      <c r="E171" s="302"/>
      <c r="F171" s="325" t="s">
        <v>2485</v>
      </c>
      <c r="G171" s="302"/>
      <c r="H171" s="302" t="s">
        <v>2552</v>
      </c>
      <c r="I171" s="302" t="s">
        <v>2487</v>
      </c>
      <c r="J171" s="302" t="s">
        <v>2536</v>
      </c>
      <c r="K171" s="350"/>
    </row>
    <row r="172" s="1" customFormat="1" ht="15" customHeight="1">
      <c r="B172" s="327"/>
      <c r="C172" s="302" t="s">
        <v>2490</v>
      </c>
      <c r="D172" s="302"/>
      <c r="E172" s="302"/>
      <c r="F172" s="325" t="s">
        <v>2491</v>
      </c>
      <c r="G172" s="302"/>
      <c r="H172" s="302" t="s">
        <v>2552</v>
      </c>
      <c r="I172" s="302" t="s">
        <v>2487</v>
      </c>
      <c r="J172" s="302">
        <v>50</v>
      </c>
      <c r="K172" s="350"/>
    </row>
    <row r="173" s="1" customFormat="1" ht="15" customHeight="1">
      <c r="B173" s="327"/>
      <c r="C173" s="302" t="s">
        <v>2493</v>
      </c>
      <c r="D173" s="302"/>
      <c r="E173" s="302"/>
      <c r="F173" s="325" t="s">
        <v>2485</v>
      </c>
      <c r="G173" s="302"/>
      <c r="H173" s="302" t="s">
        <v>2552</v>
      </c>
      <c r="I173" s="302" t="s">
        <v>2495</v>
      </c>
      <c r="J173" s="302"/>
      <c r="K173" s="350"/>
    </row>
    <row r="174" s="1" customFormat="1" ht="15" customHeight="1">
      <c r="B174" s="327"/>
      <c r="C174" s="302" t="s">
        <v>2504</v>
      </c>
      <c r="D174" s="302"/>
      <c r="E174" s="302"/>
      <c r="F174" s="325" t="s">
        <v>2491</v>
      </c>
      <c r="G174" s="302"/>
      <c r="H174" s="302" t="s">
        <v>2552</v>
      </c>
      <c r="I174" s="302" t="s">
        <v>2487</v>
      </c>
      <c r="J174" s="302">
        <v>50</v>
      </c>
      <c r="K174" s="350"/>
    </row>
    <row r="175" s="1" customFormat="1" ht="15" customHeight="1">
      <c r="B175" s="327"/>
      <c r="C175" s="302" t="s">
        <v>2512</v>
      </c>
      <c r="D175" s="302"/>
      <c r="E175" s="302"/>
      <c r="F175" s="325" t="s">
        <v>2491</v>
      </c>
      <c r="G175" s="302"/>
      <c r="H175" s="302" t="s">
        <v>2552</v>
      </c>
      <c r="I175" s="302" t="s">
        <v>2487</v>
      </c>
      <c r="J175" s="302">
        <v>50</v>
      </c>
      <c r="K175" s="350"/>
    </row>
    <row r="176" s="1" customFormat="1" ht="15" customHeight="1">
      <c r="B176" s="327"/>
      <c r="C176" s="302" t="s">
        <v>2510</v>
      </c>
      <c r="D176" s="302"/>
      <c r="E176" s="302"/>
      <c r="F176" s="325" t="s">
        <v>2491</v>
      </c>
      <c r="G176" s="302"/>
      <c r="H176" s="302" t="s">
        <v>2552</v>
      </c>
      <c r="I176" s="302" t="s">
        <v>2487</v>
      </c>
      <c r="J176" s="302">
        <v>50</v>
      </c>
      <c r="K176" s="350"/>
    </row>
    <row r="177" s="1" customFormat="1" ht="15" customHeight="1">
      <c r="B177" s="327"/>
      <c r="C177" s="302" t="s">
        <v>131</v>
      </c>
      <c r="D177" s="302"/>
      <c r="E177" s="302"/>
      <c r="F177" s="325" t="s">
        <v>2485</v>
      </c>
      <c r="G177" s="302"/>
      <c r="H177" s="302" t="s">
        <v>2553</v>
      </c>
      <c r="I177" s="302" t="s">
        <v>2554</v>
      </c>
      <c r="J177" s="302"/>
      <c r="K177" s="350"/>
    </row>
    <row r="178" s="1" customFormat="1" ht="15" customHeight="1">
      <c r="B178" s="327"/>
      <c r="C178" s="302" t="s">
        <v>60</v>
      </c>
      <c r="D178" s="302"/>
      <c r="E178" s="302"/>
      <c r="F178" s="325" t="s">
        <v>2485</v>
      </c>
      <c r="G178" s="302"/>
      <c r="H178" s="302" t="s">
        <v>2555</v>
      </c>
      <c r="I178" s="302" t="s">
        <v>2556</v>
      </c>
      <c r="J178" s="302">
        <v>1</v>
      </c>
      <c r="K178" s="350"/>
    </row>
    <row r="179" s="1" customFormat="1" ht="15" customHeight="1">
      <c r="B179" s="327"/>
      <c r="C179" s="302" t="s">
        <v>56</v>
      </c>
      <c r="D179" s="302"/>
      <c r="E179" s="302"/>
      <c r="F179" s="325" t="s">
        <v>2485</v>
      </c>
      <c r="G179" s="302"/>
      <c r="H179" s="302" t="s">
        <v>2557</v>
      </c>
      <c r="I179" s="302" t="s">
        <v>2487</v>
      </c>
      <c r="J179" s="302">
        <v>20</v>
      </c>
      <c r="K179" s="350"/>
    </row>
    <row r="180" s="1" customFormat="1" ht="15" customHeight="1">
      <c r="B180" s="327"/>
      <c r="C180" s="302" t="s">
        <v>57</v>
      </c>
      <c r="D180" s="302"/>
      <c r="E180" s="302"/>
      <c r="F180" s="325" t="s">
        <v>2485</v>
      </c>
      <c r="G180" s="302"/>
      <c r="H180" s="302" t="s">
        <v>2558</v>
      </c>
      <c r="I180" s="302" t="s">
        <v>2487</v>
      </c>
      <c r="J180" s="302">
        <v>255</v>
      </c>
      <c r="K180" s="350"/>
    </row>
    <row r="181" s="1" customFormat="1" ht="15" customHeight="1">
      <c r="B181" s="327"/>
      <c r="C181" s="302" t="s">
        <v>132</v>
      </c>
      <c r="D181" s="302"/>
      <c r="E181" s="302"/>
      <c r="F181" s="325" t="s">
        <v>2485</v>
      </c>
      <c r="G181" s="302"/>
      <c r="H181" s="302" t="s">
        <v>2449</v>
      </c>
      <c r="I181" s="302" t="s">
        <v>2487</v>
      </c>
      <c r="J181" s="302">
        <v>10</v>
      </c>
      <c r="K181" s="350"/>
    </row>
    <row r="182" s="1" customFormat="1" ht="15" customHeight="1">
      <c r="B182" s="327"/>
      <c r="C182" s="302" t="s">
        <v>133</v>
      </c>
      <c r="D182" s="302"/>
      <c r="E182" s="302"/>
      <c r="F182" s="325" t="s">
        <v>2485</v>
      </c>
      <c r="G182" s="302"/>
      <c r="H182" s="302" t="s">
        <v>2559</v>
      </c>
      <c r="I182" s="302" t="s">
        <v>2520</v>
      </c>
      <c r="J182" s="302"/>
      <c r="K182" s="350"/>
    </row>
    <row r="183" s="1" customFormat="1" ht="15" customHeight="1">
      <c r="B183" s="327"/>
      <c r="C183" s="302" t="s">
        <v>2560</v>
      </c>
      <c r="D183" s="302"/>
      <c r="E183" s="302"/>
      <c r="F183" s="325" t="s">
        <v>2485</v>
      </c>
      <c r="G183" s="302"/>
      <c r="H183" s="302" t="s">
        <v>2561</v>
      </c>
      <c r="I183" s="302" t="s">
        <v>2520</v>
      </c>
      <c r="J183" s="302"/>
      <c r="K183" s="350"/>
    </row>
    <row r="184" s="1" customFormat="1" ht="15" customHeight="1">
      <c r="B184" s="327"/>
      <c r="C184" s="302" t="s">
        <v>2549</v>
      </c>
      <c r="D184" s="302"/>
      <c r="E184" s="302"/>
      <c r="F184" s="325" t="s">
        <v>2485</v>
      </c>
      <c r="G184" s="302"/>
      <c r="H184" s="302" t="s">
        <v>2562</v>
      </c>
      <c r="I184" s="302" t="s">
        <v>2520</v>
      </c>
      <c r="J184" s="302"/>
      <c r="K184" s="350"/>
    </row>
    <row r="185" s="1" customFormat="1" ht="15" customHeight="1">
      <c r="B185" s="327"/>
      <c r="C185" s="302" t="s">
        <v>135</v>
      </c>
      <c r="D185" s="302"/>
      <c r="E185" s="302"/>
      <c r="F185" s="325" t="s">
        <v>2491</v>
      </c>
      <c r="G185" s="302"/>
      <c r="H185" s="302" t="s">
        <v>2563</v>
      </c>
      <c r="I185" s="302" t="s">
        <v>2487</v>
      </c>
      <c r="J185" s="302">
        <v>50</v>
      </c>
      <c r="K185" s="350"/>
    </row>
    <row r="186" s="1" customFormat="1" ht="15" customHeight="1">
      <c r="B186" s="327"/>
      <c r="C186" s="302" t="s">
        <v>2564</v>
      </c>
      <c r="D186" s="302"/>
      <c r="E186" s="302"/>
      <c r="F186" s="325" t="s">
        <v>2491</v>
      </c>
      <c r="G186" s="302"/>
      <c r="H186" s="302" t="s">
        <v>2565</v>
      </c>
      <c r="I186" s="302" t="s">
        <v>2566</v>
      </c>
      <c r="J186" s="302"/>
      <c r="K186" s="350"/>
    </row>
    <row r="187" s="1" customFormat="1" ht="15" customHeight="1">
      <c r="B187" s="327"/>
      <c r="C187" s="302" t="s">
        <v>2567</v>
      </c>
      <c r="D187" s="302"/>
      <c r="E187" s="302"/>
      <c r="F187" s="325" t="s">
        <v>2491</v>
      </c>
      <c r="G187" s="302"/>
      <c r="H187" s="302" t="s">
        <v>2568</v>
      </c>
      <c r="I187" s="302" t="s">
        <v>2566</v>
      </c>
      <c r="J187" s="302"/>
      <c r="K187" s="350"/>
    </row>
    <row r="188" s="1" customFormat="1" ht="15" customHeight="1">
      <c r="B188" s="327"/>
      <c r="C188" s="302" t="s">
        <v>2569</v>
      </c>
      <c r="D188" s="302"/>
      <c r="E188" s="302"/>
      <c r="F188" s="325" t="s">
        <v>2491</v>
      </c>
      <c r="G188" s="302"/>
      <c r="H188" s="302" t="s">
        <v>2570</v>
      </c>
      <c r="I188" s="302" t="s">
        <v>2566</v>
      </c>
      <c r="J188" s="302"/>
      <c r="K188" s="350"/>
    </row>
    <row r="189" s="1" customFormat="1" ht="15" customHeight="1">
      <c r="B189" s="327"/>
      <c r="C189" s="363" t="s">
        <v>2571</v>
      </c>
      <c r="D189" s="302"/>
      <c r="E189" s="302"/>
      <c r="F189" s="325" t="s">
        <v>2491</v>
      </c>
      <c r="G189" s="302"/>
      <c r="H189" s="302" t="s">
        <v>2572</v>
      </c>
      <c r="I189" s="302" t="s">
        <v>2573</v>
      </c>
      <c r="J189" s="364" t="s">
        <v>2574</v>
      </c>
      <c r="K189" s="350"/>
    </row>
    <row r="190" s="18" customFormat="1" ht="15" customHeight="1">
      <c r="B190" s="365"/>
      <c r="C190" s="366" t="s">
        <v>2575</v>
      </c>
      <c r="D190" s="367"/>
      <c r="E190" s="367"/>
      <c r="F190" s="368" t="s">
        <v>2491</v>
      </c>
      <c r="G190" s="367"/>
      <c r="H190" s="367" t="s">
        <v>2576</v>
      </c>
      <c r="I190" s="367" t="s">
        <v>2573</v>
      </c>
      <c r="J190" s="369" t="s">
        <v>2574</v>
      </c>
      <c r="K190" s="370"/>
    </row>
    <row r="191" s="1" customFormat="1" ht="15" customHeight="1">
      <c r="B191" s="327"/>
      <c r="C191" s="363" t="s">
        <v>45</v>
      </c>
      <c r="D191" s="302"/>
      <c r="E191" s="302"/>
      <c r="F191" s="325" t="s">
        <v>2485</v>
      </c>
      <c r="G191" s="302"/>
      <c r="H191" s="299" t="s">
        <v>2577</v>
      </c>
      <c r="I191" s="302" t="s">
        <v>2578</v>
      </c>
      <c r="J191" s="302"/>
      <c r="K191" s="350"/>
    </row>
    <row r="192" s="1" customFormat="1" ht="15" customHeight="1">
      <c r="B192" s="327"/>
      <c r="C192" s="363" t="s">
        <v>2579</v>
      </c>
      <c r="D192" s="302"/>
      <c r="E192" s="302"/>
      <c r="F192" s="325" t="s">
        <v>2485</v>
      </c>
      <c r="G192" s="302"/>
      <c r="H192" s="302" t="s">
        <v>2580</v>
      </c>
      <c r="I192" s="302" t="s">
        <v>2520</v>
      </c>
      <c r="J192" s="302"/>
      <c r="K192" s="350"/>
    </row>
    <row r="193" s="1" customFormat="1" ht="15" customHeight="1">
      <c r="B193" s="327"/>
      <c r="C193" s="363" t="s">
        <v>2581</v>
      </c>
      <c r="D193" s="302"/>
      <c r="E193" s="302"/>
      <c r="F193" s="325" t="s">
        <v>2485</v>
      </c>
      <c r="G193" s="302"/>
      <c r="H193" s="302" t="s">
        <v>2582</v>
      </c>
      <c r="I193" s="302" t="s">
        <v>2520</v>
      </c>
      <c r="J193" s="302"/>
      <c r="K193" s="350"/>
    </row>
    <row r="194" s="1" customFormat="1" ht="15" customHeight="1">
      <c r="B194" s="327"/>
      <c r="C194" s="363" t="s">
        <v>2583</v>
      </c>
      <c r="D194" s="302"/>
      <c r="E194" s="302"/>
      <c r="F194" s="325" t="s">
        <v>2491</v>
      </c>
      <c r="G194" s="302"/>
      <c r="H194" s="302" t="s">
        <v>2584</v>
      </c>
      <c r="I194" s="302" t="s">
        <v>2520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2585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2586</v>
      </c>
      <c r="D201" s="372"/>
      <c r="E201" s="372"/>
      <c r="F201" s="372" t="s">
        <v>2587</v>
      </c>
      <c r="G201" s="373"/>
      <c r="H201" s="372" t="s">
        <v>2588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2578</v>
      </c>
      <c r="D203" s="302"/>
      <c r="E203" s="302"/>
      <c r="F203" s="325" t="s">
        <v>46</v>
      </c>
      <c r="G203" s="302"/>
      <c r="H203" s="302" t="s">
        <v>2589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47</v>
      </c>
      <c r="G204" s="302"/>
      <c r="H204" s="302" t="s">
        <v>2590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50</v>
      </c>
      <c r="G205" s="302"/>
      <c r="H205" s="302" t="s">
        <v>2591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48</v>
      </c>
      <c r="G206" s="302"/>
      <c r="H206" s="302" t="s">
        <v>2592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49</v>
      </c>
      <c r="G207" s="302"/>
      <c r="H207" s="302" t="s">
        <v>2593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2532</v>
      </c>
      <c r="D209" s="302"/>
      <c r="E209" s="302"/>
      <c r="F209" s="325" t="s">
        <v>82</v>
      </c>
      <c r="G209" s="302"/>
      <c r="H209" s="302" t="s">
        <v>2594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2427</v>
      </c>
      <c r="G210" s="302"/>
      <c r="H210" s="302" t="s">
        <v>2428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2425</v>
      </c>
      <c r="G211" s="302"/>
      <c r="H211" s="302" t="s">
        <v>2595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2429</v>
      </c>
      <c r="G212" s="363"/>
      <c r="H212" s="354" t="s">
        <v>2430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2431</v>
      </c>
      <c r="G213" s="363"/>
      <c r="H213" s="354" t="s">
        <v>2408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2556</v>
      </c>
      <c r="D215" s="302"/>
      <c r="E215" s="302"/>
      <c r="F215" s="325">
        <v>1</v>
      </c>
      <c r="G215" s="363"/>
      <c r="H215" s="354" t="s">
        <v>2596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2597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2598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2599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LAPTOP-CLQ95BQ9\Petr Březina</dc:creator>
  <cp:lastModifiedBy>LAPTOP-CLQ95BQ9\Petr Březina</cp:lastModifiedBy>
  <dcterms:created xsi:type="dcterms:W3CDTF">2024-08-26T17:13:05Z</dcterms:created>
  <dcterms:modified xsi:type="dcterms:W3CDTF">2024-08-26T17:13:16Z</dcterms:modified>
</cp:coreProperties>
</file>